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800" windowHeight="11628" tabRatio="893" activeTab="0"/>
  </bookViews>
  <sheets>
    <sheet name="NIH Submissions" sheetId="1" r:id="rId1"/>
    <sheet name="General Instructions" sheetId="2" r:id="rId2"/>
  </sheets>
  <definedNames>
    <definedName name="_xlnm.Print_Area" localSheetId="0">'NIH Submissions'!$A$1:$K$105</definedName>
  </definedNames>
  <calcPr fullCalcOnLoad="1"/>
</workbook>
</file>

<file path=xl/comments1.xml><?xml version="1.0" encoding="utf-8"?>
<comments xmlns="http://schemas.openxmlformats.org/spreadsheetml/2006/main">
  <authors>
    <author>cis</author>
    <author>kran</author>
    <author>Kran</author>
    <author>Windows User</author>
    <author>naseem</author>
    <author>Talgo, Kirsten</author>
  </authors>
  <commentList>
    <comment ref="E6" authorId="0">
      <text>
        <r>
          <rPr>
            <sz val="9"/>
            <color indexed="8"/>
            <rFont val="Arial"/>
            <family val="2"/>
          </rPr>
          <t xml:space="preserve">For Faculty Positions only: Each month Summer salary = 11% effort.  Overage = Maximum 20% effort.  Course buyout = 15% effort 
</t>
        </r>
        <r>
          <rPr>
            <sz val="9"/>
            <color indexed="8"/>
            <rFont val="Arial"/>
            <family val="2"/>
          </rPr>
          <t>For budgets that use months, both 20% overage and course buyout = 1.8 months</t>
        </r>
      </text>
    </comment>
    <comment ref="A14" authorId="1">
      <text>
        <r>
          <rPr>
            <sz val="8"/>
            <rFont val="Arial"/>
            <family val="2"/>
          </rPr>
          <t>staff currently on TC payroll will be entitled to an average expected annual increase during the first year of the project</t>
        </r>
        <r>
          <rPr>
            <b/>
            <sz val="8"/>
            <rFont val="Tahoma"/>
            <family val="2"/>
          </rPr>
          <t>.</t>
        </r>
      </text>
    </comment>
    <comment ref="C14" authorId="0">
      <text>
        <r>
          <rPr>
            <sz val="9"/>
            <color indexed="8"/>
            <rFont val="Arial"/>
            <family val="2"/>
          </rPr>
          <t>FOR NIH/PHS applicants only:  Use the Salary cap line if current base exceeds $130,523</t>
        </r>
      </text>
    </comment>
    <comment ref="A16" authorId="1">
      <text>
        <r>
          <rPr>
            <sz val="8"/>
            <rFont val="Arial"/>
            <family val="2"/>
          </rPr>
          <t xml:space="preserve">These job titles are just suggestions, taken from a range of frequent designations at TC and are not exhaustive.
</t>
        </r>
      </text>
    </comment>
    <comment ref="A22" authorId="1">
      <text>
        <r>
          <rPr>
            <sz val="8"/>
            <rFont val="Arial"/>
            <family val="2"/>
          </rPr>
          <t>TBN staff are not entitled to longevity increase in year one of project</t>
        </r>
        <r>
          <rPr>
            <b/>
            <sz val="8"/>
            <rFont val="Arial"/>
            <family val="2"/>
          </rPr>
          <t>.</t>
        </r>
      </text>
    </comment>
    <comment ref="A24" authorId="1">
      <text>
        <r>
          <rPr>
            <sz val="8"/>
            <color indexed="8"/>
            <rFont val="Arial"/>
            <family val="2"/>
          </rPr>
          <t>These job titles are just suggestions, taken from a range of frequent designations at TC and are not exhaustive.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32" authorId="2">
      <text>
        <r>
          <rPr>
            <sz val="8"/>
            <rFont val="Arial"/>
            <family val="2"/>
          </rPr>
          <t>Under September 2007 Policy, this position supports FT Doctoral Students as research and teaching trainees only.  Provides 12 credits tuition charged to grant and 12 credits cost share</t>
        </r>
        <r>
          <rPr>
            <sz val="8"/>
            <rFont val="Tahoma"/>
            <family val="2"/>
          </rPr>
          <t xml:space="preserve">
</t>
        </r>
      </text>
    </comment>
    <comment ref="A88" authorId="3">
      <text>
        <r>
          <rPr>
            <sz val="9"/>
            <rFont val="Tahoma"/>
            <family val="2"/>
          </rPr>
          <t xml:space="preserve">This does not include payments to research participants (subjects in studies) or additional compensation for anyone on the payroll of the institution.
</t>
        </r>
      </text>
    </comment>
    <comment ref="A94" authorId="3">
      <text>
        <r>
          <rPr>
            <sz val="9"/>
            <color indexed="8"/>
            <rFont val="Arial"/>
            <family val="2"/>
          </rPr>
          <t>Write the additional number of tuition remission points in the highlighted box</t>
        </r>
      </text>
    </comment>
    <comment ref="A101" authorId="4">
      <text>
        <r>
          <rPr>
            <b/>
            <sz val="8"/>
            <rFont val="Tahoma"/>
            <family val="2"/>
          </rPr>
          <t>naseem:</t>
        </r>
        <r>
          <rPr>
            <sz val="8"/>
            <rFont val="Tahoma"/>
            <family val="2"/>
          </rPr>
          <t xml:space="preserve">
excludes consortia indirect as part of new NIH policy</t>
        </r>
      </text>
    </comment>
    <comment ref="K101" authorId="1">
      <text>
        <r>
          <rPr>
            <sz val="8"/>
            <rFont val="Tahoma"/>
            <family val="2"/>
          </rPr>
          <t xml:space="preserve">Total Direct Costs on Routing Sheet
</t>
        </r>
      </text>
    </comment>
    <comment ref="A102" authorId="1">
      <text>
        <r>
          <rPr>
            <b/>
            <sz val="8"/>
            <rFont val="Arial"/>
            <family val="2"/>
          </rPr>
          <t>kran:</t>
        </r>
        <r>
          <rPr>
            <sz val="8"/>
            <rFont val="Arial"/>
            <family val="2"/>
          </rPr>
          <t xml:space="preserve">
Main Page calculates IDC at Fed. Research Rate by default. Base and rate recalculated as appropriate on Private Worksheet, Training Grant Pages, etc.</t>
        </r>
      </text>
    </comment>
    <comment ref="K102" authorId="1">
      <text>
        <r>
          <rPr>
            <sz val="8"/>
            <rFont val="Arial"/>
            <family val="2"/>
          </rPr>
          <t>Total Indirect Costs on Routing Sheet--Just TC's IDC</t>
        </r>
      </text>
    </comment>
    <comment ref="K105" authorId="1">
      <text>
        <r>
          <rPr>
            <sz val="8"/>
            <rFont val="Arial"/>
            <family val="2"/>
          </rPr>
          <t>Total Requested includes indirect costs from any subcontractor</t>
        </r>
        <r>
          <rPr>
            <sz val="8"/>
            <rFont val="Tahoma"/>
            <family val="2"/>
          </rPr>
          <t xml:space="preserve">
</t>
        </r>
      </text>
    </comment>
    <comment ref="C6" authorId="3">
      <text>
        <r>
          <rPr>
            <sz val="9"/>
            <color indexed="8"/>
            <rFont val="Arial"/>
            <family val="2"/>
          </rPr>
          <t>For NIH/PIH applicants only: use the salary cap line if the current base exceeds $203, 700</t>
        </r>
      </text>
    </comment>
    <comment ref="K66" authorId="3">
      <text>
        <r>
          <rPr>
            <b/>
            <u val="single"/>
            <sz val="9"/>
            <rFont val="Tahoma"/>
            <family val="2"/>
          </rPr>
          <t>TC's IDC calculation:</t>
        </r>
        <r>
          <rPr>
            <b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*Only* $25K on each subcontract  requested expense is included in the College's IDC calculatied rate.</t>
        </r>
      </text>
    </comment>
    <comment ref="A95" authorId="5">
      <text>
        <r>
          <rPr>
            <sz val="9"/>
            <rFont val="Tahoma"/>
            <family val="2"/>
          </rPr>
          <t>Total funds requested for equipment or facility rental/user fees.</t>
        </r>
      </text>
    </comment>
    <comment ref="A75" authorId="3">
      <text>
        <r>
          <rPr>
            <sz val="9"/>
            <rFont val="Tahoma"/>
            <family val="2"/>
          </rPr>
          <t xml:space="preserve">Costs of documenting, preparing, publishing, or otherwise making available to others, the findings and products of the work conducted under the award. Include supporting information.
</t>
        </r>
      </text>
    </comment>
    <comment ref="A76" authorId="5">
      <text>
        <r>
          <rPr>
            <b/>
            <sz val="9"/>
            <rFont val="Tahoma"/>
            <family val="2"/>
          </rPr>
          <t xml:space="preserve">NIH requires: </t>
        </r>
        <r>
          <rPr>
            <sz val="9"/>
            <rFont val="Tahoma"/>
            <family val="2"/>
          </rPr>
          <t xml:space="preserve">each consultant, the services he/she will perform, total number of days, travel costs, and the total estimated costs;
the names and organizational affiliations of all consultants, other than those involved in consortium/contractual arrangements; 
consulting physicians in connection with patient care; 
and persons who are confirmed to serve on external monitoring boards or advisory committees to the project. Describe the services to be performed.
NOTE:  IRS regulations determine who may be hired at TC as a consultant, regardless of how funds for the individual are budgeted in the grant.  Further information is here: http://www.accountingpartners.com/irschecklist.shtml
</t>
        </r>
      </text>
    </comment>
    <comment ref="A79" authorId="3">
      <text>
        <r>
          <rPr>
            <sz val="9"/>
            <rFont val="Tahoma"/>
            <family val="2"/>
          </rPr>
          <t>The cost of computer services, including computer-based retrieval of scientific, technical, and education information.</t>
        </r>
      </text>
    </comment>
    <comment ref="A81" authorId="5">
      <text>
        <r>
          <rPr>
            <sz val="9"/>
            <rFont val="Tahoma"/>
            <family val="2"/>
          </rPr>
          <t>Compensation or payment given to human subjects for their participation in a research study/protocol. 
These payments/incentives must be directly related to research activities. Budget justifications should include correlation between the payment and the research activity.
Examples include:
(1) cash or cash equivalents to individuals for their time spent on a particular research activity
(2) Stuffed animals given to children for their completion of child-based research activities
(3) Pizza for focus groups for long-duration research activities</t>
        </r>
      </text>
    </comment>
    <comment ref="A33" authorId="3">
      <text>
        <r>
          <rPr>
            <sz val="9"/>
            <rFont val="Arial"/>
            <family val="2"/>
          </rPr>
          <t>May not include clerical duties.  TC provides 3 points per semester tuition, IRS regulations min. $4500 to max. $9000 per semester.</t>
        </r>
      </text>
    </comment>
  </commentList>
</comments>
</file>

<file path=xl/sharedStrings.xml><?xml version="1.0" encoding="utf-8"?>
<sst xmlns="http://schemas.openxmlformats.org/spreadsheetml/2006/main" count="161" uniqueCount="92">
  <si>
    <t>Base</t>
  </si>
  <si>
    <t>Total</t>
  </si>
  <si>
    <t>PI</t>
  </si>
  <si>
    <t>Co-PI</t>
  </si>
  <si>
    <t>Office Assistants</t>
  </si>
  <si>
    <t>Subtotal Personnel</t>
  </si>
  <si>
    <t>Project Director</t>
  </si>
  <si>
    <t>Post Doc</t>
  </si>
  <si>
    <t>Programmer/Statisician</t>
  </si>
  <si>
    <t>Other TC Faculty</t>
  </si>
  <si>
    <t xml:space="preserve">Other TC Faculty </t>
  </si>
  <si>
    <t>Other Positions</t>
  </si>
  <si>
    <t>Starting Salary</t>
  </si>
  <si>
    <t>Rates</t>
  </si>
  <si>
    <t># of Assts.</t>
  </si>
  <si>
    <t>Subtotal Subcontracts</t>
  </si>
  <si>
    <t>Consortia/Subcontract Expenses</t>
  </si>
  <si>
    <t>Total Direct Costs, Subcontracts</t>
  </si>
  <si>
    <t>Total Indirect Costs, Subcontracts</t>
  </si>
  <si>
    <t>OTPS Expenses</t>
  </si>
  <si>
    <t>Other OTPS</t>
  </si>
  <si>
    <t>Y1</t>
  </si>
  <si>
    <t>Y2</t>
  </si>
  <si>
    <t>Y3</t>
  </si>
  <si>
    <t>Y4</t>
  </si>
  <si>
    <t>Y5</t>
  </si>
  <si>
    <t>PROJECT PERIOD:</t>
  </si>
  <si>
    <t>SPONSOR:</t>
  </si>
  <si>
    <t>PROJECT TITLE:</t>
  </si>
  <si>
    <t>Senior/Faculty Positions</t>
  </si>
  <si>
    <t>Name</t>
  </si>
  <si>
    <t>PI NAME:</t>
  </si>
  <si>
    <t>% Effort: See note</t>
  </si>
  <si>
    <t>Subtotal OTPS</t>
  </si>
  <si>
    <t>Current Base</t>
  </si>
  <si>
    <t>PI/Co-PI (NIH Salary Cap)</t>
  </si>
  <si>
    <t>Direct costs</t>
  </si>
  <si>
    <t>Indirect costs</t>
  </si>
  <si>
    <t>Stipend</t>
  </si>
  <si>
    <t>Subsistence Allowances</t>
  </si>
  <si>
    <t>Travel Allowance and Registration Fees</t>
  </si>
  <si>
    <t>Scholarships (Stipend Payments)</t>
  </si>
  <si>
    <t>Subcontract total towards IDC Rate</t>
  </si>
  <si>
    <t>Subtotal Subcontracts towards IDC Rate</t>
  </si>
  <si>
    <t>Other Personnel— Currently on TC Payroll</t>
  </si>
  <si>
    <t>Other Personnel—TBN</t>
  </si>
  <si>
    <t>Total Direct and Indirect Costs</t>
  </si>
  <si>
    <t xml:space="preserve">Subcontract 1: </t>
  </si>
  <si>
    <t xml:space="preserve">Subcontract 2: </t>
  </si>
  <si>
    <t>Subcontract 3:</t>
  </si>
  <si>
    <t>Subcontract 4:</t>
  </si>
  <si>
    <t>MTDC ($25K cap) costs increasing by year</t>
  </si>
  <si>
    <t>Boilerplate text for budget justifications is available at:</t>
  </si>
  <si>
    <t xml:space="preserve"> www.tc.edu/osp/tcadmininfo.htm</t>
  </si>
  <si>
    <t>BOTH THE TC ROUTING SHEET AND LINKS TO SPONSOR FORMS ARE AVAILABLE AT:</t>
  </si>
  <si>
    <t>http://www.tc.edu/osp/sponsor_forms.htm</t>
  </si>
  <si>
    <t>Materials &amp; Supplies</t>
  </si>
  <si>
    <t>Equipment or Facility Rental/User Fee</t>
  </si>
  <si>
    <t>Automatic Data Processing (ADP)/Computer Service</t>
  </si>
  <si>
    <t>Participant *Trainee* Support Costs</t>
  </si>
  <si>
    <t xml:space="preserve">  </t>
  </si>
  <si>
    <t>TC's Indirect Costs</t>
  </si>
  <si>
    <t>Subcontractor Indirect Costs</t>
  </si>
  <si>
    <t>TOTAL INDIRECT COSTS</t>
  </si>
  <si>
    <t>NIH SUBMISSIONS: TOTAL DIRECT COSTS</t>
  </si>
  <si>
    <t>TOTAL REQUESTED</t>
  </si>
  <si>
    <t xml:space="preserve">FEDERAL SUBMISSIONS: Modified Total Direct Costs (MTDC), TC's Indirect Cost Base </t>
  </si>
  <si>
    <t>Domestitc</t>
  </si>
  <si>
    <t>International</t>
  </si>
  <si>
    <t>Travel</t>
  </si>
  <si>
    <r>
      <t>Equipment</t>
    </r>
    <r>
      <rPr>
        <i/>
        <sz val="9"/>
        <rFont val="Arial"/>
        <family val="2"/>
      </rPr>
      <t xml:space="preserve"> (purchases greater than $5,000 per item ONLY)</t>
    </r>
  </si>
  <si>
    <t xml:space="preserve">Publication Costs </t>
  </si>
  <si>
    <t>Consultants (see Comment)</t>
  </si>
  <si>
    <t>Alterations &amp; Renovations (Capital Expenditures)</t>
  </si>
  <si>
    <t>Other:</t>
  </si>
  <si>
    <t>Other: Human Subjects Payments/Research Participant Costs</t>
  </si>
  <si>
    <t>Subtotal Salaries</t>
  </si>
  <si>
    <r>
      <rPr>
        <b/>
        <sz val="14"/>
        <color indexed="10"/>
        <rFont val="Arial"/>
        <family val="2"/>
      </rPr>
      <t>NOTE:</t>
    </r>
    <r>
      <rPr>
        <sz val="14"/>
        <color indexed="10"/>
        <rFont val="Arial"/>
        <family val="2"/>
      </rPr>
      <t xml:space="preserve"> This section is </t>
    </r>
    <r>
      <rPr>
        <b/>
        <sz val="14"/>
        <color indexed="10"/>
        <rFont val="Arial"/>
        <family val="2"/>
      </rPr>
      <t>*</t>
    </r>
    <r>
      <rPr>
        <b/>
        <u val="single"/>
        <sz val="14"/>
        <color indexed="10"/>
        <rFont val="Arial"/>
        <family val="2"/>
      </rPr>
      <t>not</t>
    </r>
    <r>
      <rPr>
        <b/>
        <sz val="14"/>
        <color indexed="10"/>
        <rFont val="Arial"/>
        <family val="2"/>
      </rPr>
      <t>*</t>
    </r>
    <r>
      <rPr>
        <sz val="14"/>
        <color indexed="10"/>
        <rFont val="Arial"/>
        <family val="2"/>
      </rPr>
      <t xml:space="preserve"> included in the College's Indirect Cost Rate</t>
    </r>
  </si>
  <si>
    <t>Subtotal Fringe</t>
  </si>
  <si>
    <t>Other: Data Management &amp; Sharing Costs</t>
  </si>
  <si>
    <t>Interim/Hourly $25/hour</t>
  </si>
  <si>
    <t>DRA &amp; GRA Student Positions</t>
  </si>
  <si>
    <t>PT Positions</t>
  </si>
  <si>
    <t>Fringe for Professional &amp; PT Staff</t>
  </si>
  <si>
    <r>
      <t>Fringe for DRA &amp; GRA Student Positions</t>
    </r>
    <r>
      <rPr>
        <sz val="9"/>
        <color indexed="10"/>
        <rFont val="Arial"/>
        <family val="2"/>
      </rPr>
      <t xml:space="preserve"> ONLY</t>
    </r>
  </si>
  <si>
    <t>Doctoral Research Assistant (6442)</t>
  </si>
  <si>
    <t>Graduate Research Assistant (6422)</t>
  </si>
  <si>
    <r>
      <t xml:space="preserve">Tuition Remission (Doctoral Research Fellow ) </t>
    </r>
    <r>
      <rPr>
        <b/>
        <sz val="9"/>
        <color indexed="10"/>
        <rFont val="Arial"/>
        <family val="2"/>
      </rPr>
      <t xml:space="preserve">                                   FY24</t>
    </r>
  </si>
  <si>
    <r>
      <t xml:space="preserve">Tuition Remission (Additional Point Purchase)                                     </t>
    </r>
    <r>
      <rPr>
        <b/>
        <sz val="9"/>
        <color indexed="10"/>
        <rFont val="Arial"/>
        <family val="2"/>
      </rPr>
      <t>FY24</t>
    </r>
  </si>
  <si>
    <t>FY 2025</t>
  </si>
  <si>
    <t>% Effort</t>
  </si>
  <si>
    <t>Interim Student Position (6452)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</si>
</sst>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0.0%"/>
    <numFmt numFmtId="171" formatCode="[$-409]dddd\,\ mmmm\ dd\,\ yyyy"/>
    <numFmt numFmtId="172" formatCode="&quot;$&quot;#,##0.000"/>
    <numFmt numFmtId="173" formatCode="[$-409]h:mm:ss\ AM/PM"/>
    <numFmt numFmtId="174" formatCode="&quot;$&quot;#,##0.0"/>
  </numFmts>
  <fonts count="7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b/>
      <sz val="9"/>
      <color indexed="62"/>
      <name val="Arial"/>
      <family val="2"/>
    </font>
    <font>
      <sz val="9"/>
      <color indexed="18"/>
      <name val="Arial"/>
      <family val="2"/>
    </font>
    <font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04F64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223144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7F1"/>
        <bgColor indexed="64"/>
      </patternFill>
    </fill>
    <fill>
      <patternFill patternType="solid">
        <fgColor rgb="FF6C89A4"/>
        <bgColor indexed="64"/>
      </patternFill>
    </fill>
    <fill>
      <patternFill patternType="solid">
        <fgColor rgb="FFD5CEEA"/>
        <bgColor indexed="64"/>
      </patternFill>
    </fill>
    <fill>
      <patternFill patternType="solid">
        <fgColor rgb="FF223144"/>
        <bgColor indexed="64"/>
      </patternFill>
    </fill>
    <fill>
      <patternFill patternType="solid">
        <fgColor rgb="FF404F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B5ED"/>
        <bgColor indexed="64"/>
      </patternFill>
    </fill>
    <fill>
      <patternFill patternType="solid">
        <fgColor rgb="FFE3E7ED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223144"/>
      </left>
      <right style="thin"/>
      <top style="thin">
        <color rgb="FF223144"/>
      </top>
      <bottom style="thin">
        <color rgb="FF223144"/>
      </bottom>
    </border>
    <border>
      <left style="thin"/>
      <right style="thin"/>
      <top style="thin">
        <color rgb="FF223144"/>
      </top>
      <bottom style="thin">
        <color rgb="FF223144"/>
      </bottom>
    </border>
    <border>
      <left style="thin"/>
      <right style="thin">
        <color rgb="FF223144"/>
      </right>
      <top style="thin">
        <color rgb="FF223144"/>
      </top>
      <bottom style="thin">
        <color rgb="FF22314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rgb="FF223144"/>
      </right>
      <top style="thin"/>
      <bottom>
        <color indexed="63"/>
      </bottom>
    </border>
    <border>
      <left style="thin"/>
      <right style="thin">
        <color rgb="FF223144"/>
      </right>
      <top>
        <color indexed="63"/>
      </top>
      <bottom>
        <color indexed="63"/>
      </bottom>
    </border>
    <border>
      <left style="thin"/>
      <right style="thin">
        <color rgb="FF223144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>
        <color indexed="63"/>
      </right>
      <top style="thin">
        <color rgb="FF22314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rgb="FF223144"/>
      </right>
      <top style="thin">
        <color rgb="FF223144"/>
      </top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/>
      <bottom style="thin"/>
    </border>
    <border>
      <left style="thin">
        <color rgb="FF223144"/>
      </left>
      <right style="thin">
        <color rgb="FF223144"/>
      </right>
      <top style="thin"/>
      <bottom style="thin">
        <color rgb="FF223144"/>
      </bottom>
    </border>
    <border>
      <left style="thin">
        <color rgb="FF223144"/>
      </left>
      <right style="thin">
        <color rgb="FF223144"/>
      </right>
      <top>
        <color indexed="63"/>
      </top>
      <bottom style="thin"/>
    </border>
    <border>
      <left style="thin">
        <color rgb="FF223144"/>
      </left>
      <right style="thin">
        <color rgb="FF223144"/>
      </right>
      <top style="thin"/>
      <bottom style="medium">
        <color rgb="FF22314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223144"/>
      </left>
      <right style="thin">
        <color rgb="FF223144"/>
      </right>
      <top>
        <color indexed="63"/>
      </top>
      <bottom>
        <color indexed="63"/>
      </bottom>
    </border>
    <border>
      <left style="thin">
        <color rgb="FF223144"/>
      </left>
      <right style="thin"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>
        <color rgb="FF223144"/>
      </right>
      <top style="thick">
        <color theme="0" tint="-0.3499799966812134"/>
      </top>
      <bottom style="thin">
        <color theme="0" tint="-0.3499799966812134"/>
      </bottom>
    </border>
    <border>
      <left style="medium">
        <color rgb="FF223144"/>
      </left>
      <right style="medium">
        <color rgb="FF223144"/>
      </right>
      <top style="medium">
        <color rgb="FF223144"/>
      </top>
      <bottom>
        <color indexed="63"/>
      </bottom>
    </border>
    <border>
      <left>
        <color indexed="63"/>
      </left>
      <right style="medium">
        <color rgb="FF223144"/>
      </right>
      <top style="medium">
        <color rgb="FF223144"/>
      </top>
      <bottom>
        <color indexed="63"/>
      </bottom>
    </border>
    <border>
      <left style="medium">
        <color rgb="FF223144"/>
      </left>
      <right style="medium">
        <color rgb="FF223144"/>
      </right>
      <top style="thin"/>
      <bottom style="medium"/>
    </border>
    <border>
      <left>
        <color indexed="63"/>
      </left>
      <right style="medium">
        <color rgb="FF223144"/>
      </right>
      <top style="thin"/>
      <bottom style="medium"/>
    </border>
    <border>
      <left style="thin">
        <color rgb="FF223144"/>
      </left>
      <right style="thin">
        <color rgb="FF223144"/>
      </right>
      <top style="thin"/>
      <bottom>
        <color indexed="63"/>
      </bottom>
    </border>
    <border>
      <left style="thin">
        <color rgb="FF223144"/>
      </left>
      <right style="thin">
        <color rgb="FF223144"/>
      </right>
      <top style="thin">
        <color rgb="FF223144"/>
      </top>
      <bottom>
        <color indexed="63"/>
      </bottom>
    </border>
    <border>
      <left style="thin">
        <color rgb="FF223144"/>
      </left>
      <right style="thin">
        <color rgb="FF223144"/>
      </right>
      <top>
        <color indexed="63"/>
      </top>
      <bottom style="thin">
        <color rgb="FF223144"/>
      </bottom>
    </border>
    <border>
      <left>
        <color indexed="63"/>
      </left>
      <right>
        <color indexed="63"/>
      </right>
      <top style="thin">
        <color rgb="FF223144"/>
      </top>
      <bottom style="thin">
        <color rgb="FF223144"/>
      </bottom>
    </border>
    <border>
      <left style="thin"/>
      <right>
        <color indexed="63"/>
      </right>
      <top style="thin">
        <color rgb="FF223144"/>
      </top>
      <bottom style="thin"/>
    </border>
    <border>
      <left style="thin">
        <color theme="0" tint="-0.3499799966812134"/>
      </left>
      <right>
        <color indexed="63"/>
      </right>
      <top style="thick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ck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theme="0" tint="-0.3499799966812134"/>
      </right>
      <top style="thin"/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 style="thin"/>
      <top style="thin">
        <color rgb="FF223144"/>
      </top>
      <bottom style="thin">
        <color theme="0" tint="-0.3499799966812134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 style="thin"/>
    </border>
    <border>
      <left style="thin">
        <color rgb="FF223144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223144"/>
      </left>
      <right style="thin"/>
      <top style="thin">
        <color theme="0" tint="-0.3499799966812134"/>
      </top>
      <bottom style="thin">
        <color rgb="FF223144"/>
      </bottom>
    </border>
    <border>
      <left>
        <color indexed="63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rgb="FF223144"/>
      </right>
      <top style="thin">
        <color rgb="FF223144"/>
      </top>
      <bottom style="medium"/>
    </border>
    <border>
      <left>
        <color indexed="63"/>
      </left>
      <right>
        <color indexed="63"/>
      </right>
      <top style="thin">
        <color rgb="FF223144"/>
      </top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dashed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/>
      <bottom style="dash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dash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dash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rgb="FF2231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/>
      <right>
        <color indexed="63"/>
      </right>
      <top style="thin"/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3499799966812134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22314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dashed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dashed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dashed">
        <color theme="0" tint="-0.3499799966812134"/>
      </bottom>
    </border>
    <border>
      <left>
        <color indexed="63"/>
      </left>
      <right style="thin">
        <color theme="0" tint="-0.3499799966812134"/>
      </right>
      <top style="thin"/>
      <bottom style="dashed">
        <color theme="0" tint="-0.3499799966812134"/>
      </bottom>
    </border>
    <border>
      <left style="thin"/>
      <right style="thin"/>
      <top style="thin">
        <color rgb="FF223144"/>
      </top>
      <bottom style="thin">
        <color theme="0" tint="-0.3499799966812134"/>
      </bottom>
    </border>
    <border>
      <left style="thin"/>
      <right style="thin">
        <color rgb="FF223144"/>
      </right>
      <top style="thin">
        <color rgb="FF223144"/>
      </top>
      <bottom style="thin">
        <color theme="0" tint="-0.3499799966812134"/>
      </bottom>
    </border>
    <border>
      <left style="thin">
        <color rgb="FF223144"/>
      </left>
      <right style="thin"/>
      <top>
        <color indexed="63"/>
      </top>
      <bottom>
        <color indexed="63"/>
      </bottom>
    </border>
    <border>
      <left style="thin">
        <color rgb="FF223144"/>
      </left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>
        <color rgb="FF223144"/>
      </right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 style="thin">
        <color rgb="FF223144"/>
      </bottom>
    </border>
    <border>
      <left style="thin"/>
      <right style="thin">
        <color rgb="FF223144"/>
      </right>
      <top style="thin">
        <color theme="0" tint="-0.3499799966812134"/>
      </top>
      <bottom style="thin">
        <color rgb="FF223144"/>
      </bottom>
    </border>
    <border>
      <left style="thin">
        <color rgb="FF223144"/>
      </left>
      <right style="thin">
        <color theme="0" tint="-0.3499799966812134"/>
      </right>
      <top style="thin">
        <color rgb="FF223144"/>
      </top>
      <bottom style="medium"/>
    </border>
    <border>
      <left style="thin">
        <color rgb="FF22314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 style="thin">
        <color theme="0" tint="-0.3499799966812134"/>
      </right>
      <top style="thin">
        <color theme="0" tint="-0.3499799966812134"/>
      </top>
      <bottom style="thin">
        <color rgb="FF22314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22314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rgb="FF223144"/>
      </bottom>
    </border>
    <border>
      <left style="thin"/>
      <right>
        <color indexed="63"/>
      </right>
      <top style="medium"/>
      <bottom style="thin">
        <color rgb="FF223144"/>
      </bottom>
    </border>
    <border>
      <left>
        <color indexed="63"/>
      </left>
      <right>
        <color indexed="63"/>
      </right>
      <top style="medium"/>
      <bottom style="thin">
        <color rgb="FF223144"/>
      </bottom>
    </border>
    <border>
      <left>
        <color indexed="63"/>
      </left>
      <right style="thin"/>
      <top style="medium"/>
      <bottom style="thin">
        <color rgb="FF223144"/>
      </bottom>
    </border>
    <border>
      <left style="thin">
        <color rgb="FF223144"/>
      </left>
      <right>
        <color indexed="63"/>
      </right>
      <top style="thin">
        <color rgb="FF223144"/>
      </top>
      <bottom>
        <color indexed="63"/>
      </bottom>
    </border>
    <border>
      <left>
        <color indexed="63"/>
      </left>
      <right>
        <color indexed="63"/>
      </right>
      <top style="thin">
        <color rgb="FF223144"/>
      </top>
      <bottom>
        <color indexed="63"/>
      </bottom>
    </border>
    <border>
      <left>
        <color indexed="63"/>
      </left>
      <right style="thin">
        <color rgb="FF223144"/>
      </right>
      <top style="thin">
        <color rgb="FF22314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medium">
        <color rgb="FF22314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223144"/>
      </left>
      <right>
        <color indexed="63"/>
      </right>
      <top style="thin"/>
      <bottom style="thin">
        <color rgb="FF223144"/>
      </bottom>
    </border>
    <border>
      <left>
        <color indexed="63"/>
      </left>
      <right>
        <color indexed="63"/>
      </right>
      <top style="thin"/>
      <bottom style="thin">
        <color rgb="FF223144"/>
      </bottom>
    </border>
    <border>
      <left>
        <color indexed="63"/>
      </left>
      <right style="thin">
        <color rgb="FF223144"/>
      </right>
      <top style="thin"/>
      <bottom style="thin">
        <color rgb="FF223144"/>
      </bottom>
    </border>
    <border>
      <left>
        <color indexed="63"/>
      </left>
      <right style="thin"/>
      <top style="thin">
        <color rgb="FF223144"/>
      </top>
      <bottom style="thin">
        <color rgb="FF223144"/>
      </bottom>
    </border>
    <border>
      <left style="thin"/>
      <right>
        <color indexed="63"/>
      </right>
      <top style="thin">
        <color rgb="FF223144"/>
      </top>
      <bottom style="thin">
        <color rgb="FF223144"/>
      </bottom>
    </border>
    <border>
      <left style="thin">
        <color rgb="FF2231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223144"/>
      </top>
      <bottom style="thin"/>
    </border>
    <border>
      <left>
        <color indexed="63"/>
      </left>
      <right style="thin"/>
      <top style="thin">
        <color rgb="FF22314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rgb="FF22314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>
        <color rgb="FF2231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168" fontId="67" fillId="33" borderId="10" xfId="0" applyNumberFormat="1" applyFont="1" applyFill="1" applyBorder="1" applyAlignment="1" applyProtection="1">
      <alignment/>
      <protection/>
    </xf>
    <xf numFmtId="168" fontId="68" fillId="34" borderId="11" xfId="0" applyNumberFormat="1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35" borderId="13" xfId="0" applyNumberFormat="1" applyFont="1" applyFill="1" applyBorder="1" applyAlignment="1" applyProtection="1">
      <alignment/>
      <protection/>
    </xf>
    <xf numFmtId="3" fontId="2" fillId="35" borderId="14" xfId="0" applyNumberFormat="1" applyFont="1" applyFill="1" applyBorder="1" applyAlignment="1" applyProtection="1">
      <alignment/>
      <protection/>
    </xf>
    <xf numFmtId="168" fontId="2" fillId="35" borderId="15" xfId="0" applyNumberFormat="1" applyFont="1" applyFill="1" applyBorder="1" applyAlignment="1" applyProtection="1">
      <alignment/>
      <protection/>
    </xf>
    <xf numFmtId="3" fontId="2" fillId="35" borderId="16" xfId="0" applyNumberFormat="1" applyFont="1" applyFill="1" applyBorder="1" applyAlignment="1" applyProtection="1">
      <alignment/>
      <protection/>
    </xf>
    <xf numFmtId="168" fontId="2" fillId="35" borderId="11" xfId="0" applyNumberFormat="1" applyFont="1" applyFill="1" applyBorder="1" applyAlignment="1" applyProtection="1">
      <alignment/>
      <protection/>
    </xf>
    <xf numFmtId="168" fontId="69" fillId="34" borderId="17" xfId="0" applyNumberFormat="1" applyFont="1" applyFill="1" applyBorder="1" applyAlignment="1" applyProtection="1">
      <alignment/>
      <protection/>
    </xf>
    <xf numFmtId="0" fontId="70" fillId="36" borderId="18" xfId="0" applyFont="1" applyFill="1" applyBorder="1" applyAlignment="1" applyProtection="1">
      <alignment horizontal="left" vertical="center"/>
      <protection locked="0"/>
    </xf>
    <xf numFmtId="0" fontId="70" fillId="36" borderId="19" xfId="0" applyFont="1" applyFill="1" applyBorder="1" applyAlignment="1" applyProtection="1">
      <alignment horizontal="left" vertical="center"/>
      <protection locked="0"/>
    </xf>
    <xf numFmtId="0" fontId="70" fillId="36" borderId="20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8" fontId="2" fillId="0" borderId="0" xfId="0" applyNumberFormat="1" applyFont="1" applyFill="1" applyBorder="1" applyAlignment="1" applyProtection="1">
      <alignment horizontal="center" wrapText="1"/>
      <protection locked="0"/>
    </xf>
    <xf numFmtId="168" fontId="8" fillId="0" borderId="0" xfId="0" applyNumberFormat="1" applyFont="1" applyFill="1" applyBorder="1" applyAlignment="1" applyProtection="1">
      <alignment horizontal="center" wrapText="1"/>
      <protection locked="0"/>
    </xf>
    <xf numFmtId="10" fontId="2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 wrapText="1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8" fontId="70" fillId="36" borderId="22" xfId="0" applyNumberFormat="1" applyFont="1" applyFill="1" applyBorder="1" applyAlignment="1" applyProtection="1">
      <alignment horizontal="center" vertical="center" wrapText="1"/>
      <protection locked="0"/>
    </xf>
    <xf numFmtId="168" fontId="70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/>
      <protection locked="0"/>
    </xf>
    <xf numFmtId="168" fontId="1" fillId="0" borderId="24" xfId="0" applyNumberFormat="1" applyFont="1" applyFill="1" applyBorder="1" applyAlignment="1" applyProtection="1">
      <alignment/>
      <protection locked="0"/>
    </xf>
    <xf numFmtId="10" fontId="1" fillId="35" borderId="25" xfId="0" applyNumberFormat="1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168" fontId="1" fillId="0" borderId="26" xfId="0" applyNumberFormat="1" applyFont="1" applyFill="1" applyBorder="1" applyAlignment="1" applyProtection="1">
      <alignment/>
      <protection locked="0"/>
    </xf>
    <xf numFmtId="10" fontId="1" fillId="35" borderId="27" xfId="0" applyNumberFormat="1" applyFont="1" applyFill="1" applyBorder="1" applyAlignment="1" applyProtection="1">
      <alignment/>
      <protection locked="0"/>
    </xf>
    <xf numFmtId="168" fontId="1" fillId="0" borderId="28" xfId="0" applyNumberFormat="1" applyFont="1" applyFill="1" applyBorder="1" applyAlignment="1" applyProtection="1">
      <alignment/>
      <protection locked="0"/>
    </xf>
    <xf numFmtId="10" fontId="1" fillId="35" borderId="29" xfId="0" applyNumberFormat="1" applyFont="1" applyFill="1" applyBorder="1" applyAlignment="1" applyProtection="1">
      <alignment/>
      <protection locked="0"/>
    </xf>
    <xf numFmtId="168" fontId="70" fillId="37" borderId="23" xfId="0" applyNumberFormat="1" applyFont="1" applyFill="1" applyBorder="1" applyAlignment="1" applyProtection="1">
      <alignment horizontal="center" vertical="center" wrapText="1"/>
      <protection locked="0"/>
    </xf>
    <xf numFmtId="168" fontId="70" fillId="37" borderId="30" xfId="0" applyNumberFormat="1" applyFont="1" applyFill="1" applyBorder="1" applyAlignment="1" applyProtection="1">
      <alignment horizontal="center" vertical="center" wrapText="1"/>
      <protection locked="0"/>
    </xf>
    <xf numFmtId="168" fontId="1" fillId="0" borderId="24" xfId="0" applyNumberFormat="1" applyFont="1" applyFill="1" applyBorder="1" applyAlignment="1" applyProtection="1">
      <alignment/>
      <protection locked="0"/>
    </xf>
    <xf numFmtId="10" fontId="1" fillId="35" borderId="31" xfId="0" applyNumberFormat="1" applyFont="1" applyFill="1" applyBorder="1" applyAlignment="1" applyProtection="1">
      <alignment/>
      <protection locked="0"/>
    </xf>
    <xf numFmtId="168" fontId="1" fillId="0" borderId="26" xfId="0" applyNumberFormat="1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0" fontId="1" fillId="35" borderId="32" xfId="0" applyNumberFormat="1" applyFont="1" applyFill="1" applyBorder="1" applyAlignment="1" applyProtection="1">
      <alignment/>
      <protection locked="0"/>
    </xf>
    <xf numFmtId="168" fontId="71" fillId="0" borderId="33" xfId="0" applyNumberFormat="1" applyFont="1" applyBorder="1" applyAlignment="1" applyProtection="1">
      <alignment/>
      <protection locked="0"/>
    </xf>
    <xf numFmtId="168" fontId="71" fillId="0" borderId="34" xfId="0" applyNumberFormat="1" applyFont="1" applyBorder="1" applyAlignment="1" applyProtection="1">
      <alignment/>
      <protection locked="0"/>
    </xf>
    <xf numFmtId="168" fontId="71" fillId="0" borderId="35" xfId="0" applyNumberFormat="1" applyFont="1" applyBorder="1" applyAlignment="1" applyProtection="1">
      <alignment/>
      <protection locked="0"/>
    </xf>
    <xf numFmtId="1" fontId="1" fillId="35" borderId="31" xfId="0" applyNumberFormat="1" applyFont="1" applyFill="1" applyBorder="1" applyAlignment="1" applyProtection="1">
      <alignment/>
      <protection locked="0"/>
    </xf>
    <xf numFmtId="3" fontId="1" fillId="35" borderId="27" xfId="0" applyNumberFormat="1" applyFont="1" applyFill="1" applyBorder="1" applyAlignment="1" applyProtection="1">
      <alignment/>
      <protection locked="0"/>
    </xf>
    <xf numFmtId="168" fontId="70" fillId="37" borderId="22" xfId="0" applyNumberFormat="1" applyFont="1" applyFill="1" applyBorder="1" applyAlignment="1" applyProtection="1">
      <alignment horizontal="center" vertical="center"/>
      <protection locked="0"/>
    </xf>
    <xf numFmtId="3" fontId="68" fillId="37" borderId="22" xfId="0" applyNumberFormat="1" applyFont="1" applyFill="1" applyBorder="1" applyAlignment="1" applyProtection="1">
      <alignment horizontal="center" vertical="center"/>
      <protection locked="0"/>
    </xf>
    <xf numFmtId="168" fontId="68" fillId="37" borderId="22" xfId="0" applyNumberFormat="1" applyFont="1" applyFill="1" applyBorder="1" applyAlignment="1" applyProtection="1">
      <alignment horizontal="center" vertical="center"/>
      <protection locked="0"/>
    </xf>
    <xf numFmtId="0" fontId="1" fillId="38" borderId="36" xfId="0" applyFont="1" applyFill="1" applyBorder="1" applyAlignment="1" applyProtection="1">
      <alignment/>
      <protection locked="0"/>
    </xf>
    <xf numFmtId="3" fontId="1" fillId="38" borderId="24" xfId="0" applyNumberFormat="1" applyFont="1" applyFill="1" applyBorder="1" applyAlignment="1" applyProtection="1">
      <alignment/>
      <protection locked="0"/>
    </xf>
    <xf numFmtId="3" fontId="1" fillId="38" borderId="37" xfId="0" applyNumberFormat="1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3" fontId="1" fillId="38" borderId="28" xfId="0" applyNumberFormat="1" applyFont="1" applyFill="1" applyBorder="1" applyAlignment="1" applyProtection="1">
      <alignment/>
      <protection locked="0"/>
    </xf>
    <xf numFmtId="3" fontId="1" fillId="38" borderId="39" xfId="0" applyNumberFormat="1" applyFont="1" applyFill="1" applyBorder="1" applyAlignment="1" applyProtection="1">
      <alignment/>
      <protection locked="0"/>
    </xf>
    <xf numFmtId="0" fontId="1" fillId="38" borderId="40" xfId="0" applyFont="1" applyFill="1" applyBorder="1" applyAlignment="1" applyProtection="1">
      <alignment/>
      <protection locked="0"/>
    </xf>
    <xf numFmtId="3" fontId="1" fillId="38" borderId="41" xfId="0" applyNumberFormat="1" applyFont="1" applyFill="1" applyBorder="1" applyAlignment="1" applyProtection="1">
      <alignment/>
      <protection locked="0"/>
    </xf>
    <xf numFmtId="3" fontId="1" fillId="38" borderId="42" xfId="0" applyNumberFormat="1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3" fontId="1" fillId="38" borderId="44" xfId="0" applyNumberFormat="1" applyFont="1" applyFill="1" applyBorder="1" applyAlignment="1" applyProtection="1">
      <alignment/>
      <protection locked="0"/>
    </xf>
    <xf numFmtId="3" fontId="1" fillId="38" borderId="45" xfId="0" applyNumberFormat="1" applyFont="1" applyFill="1" applyBorder="1" applyAlignment="1" applyProtection="1">
      <alignment/>
      <protection locked="0"/>
    </xf>
    <xf numFmtId="168" fontId="69" fillId="34" borderId="46" xfId="0" applyNumberFormat="1" applyFont="1" applyFill="1" applyBorder="1" applyAlignment="1" applyProtection="1">
      <alignment horizontal="left"/>
      <protection locked="0"/>
    </xf>
    <xf numFmtId="168" fontId="69" fillId="34" borderId="21" xfId="0" applyNumberFormat="1" applyFont="1" applyFill="1" applyBorder="1" applyAlignment="1" applyProtection="1">
      <alignment horizontal="left"/>
      <protection locked="0"/>
    </xf>
    <xf numFmtId="168" fontId="69" fillId="34" borderId="47" xfId="0" applyNumberFormat="1" applyFont="1" applyFill="1" applyBorder="1" applyAlignment="1" applyProtection="1">
      <alignment horizontal="left"/>
      <protection locked="0"/>
    </xf>
    <xf numFmtId="3" fontId="1" fillId="33" borderId="24" xfId="0" applyNumberFormat="1" applyFont="1" applyFill="1" applyBorder="1" applyAlignment="1" applyProtection="1">
      <alignment/>
      <protection/>
    </xf>
    <xf numFmtId="168" fontId="71" fillId="0" borderId="31" xfId="0" applyNumberFormat="1" applyFont="1" applyFill="1" applyBorder="1" applyAlignment="1" applyProtection="1">
      <alignment/>
      <protection/>
    </xf>
    <xf numFmtId="168" fontId="71" fillId="0" borderId="27" xfId="0" applyNumberFormat="1" applyFont="1" applyFill="1" applyBorder="1" applyAlignment="1" applyProtection="1">
      <alignment/>
      <protection/>
    </xf>
    <xf numFmtId="168" fontId="71" fillId="0" borderId="32" xfId="0" applyNumberFormat="1" applyFont="1" applyFill="1" applyBorder="1" applyAlignment="1" applyProtection="1">
      <alignment/>
      <protection/>
    </xf>
    <xf numFmtId="3" fontId="1" fillId="33" borderId="28" xfId="0" applyNumberFormat="1" applyFont="1" applyFill="1" applyBorder="1" applyAlignment="1" applyProtection="1">
      <alignment/>
      <protection/>
    </xf>
    <xf numFmtId="168" fontId="71" fillId="0" borderId="29" xfId="0" applyNumberFormat="1" applyFont="1" applyFill="1" applyBorder="1" applyAlignment="1" applyProtection="1">
      <alignment/>
      <protection/>
    </xf>
    <xf numFmtId="168" fontId="68" fillId="34" borderId="22" xfId="0" applyNumberFormat="1" applyFont="1" applyFill="1" applyBorder="1" applyAlignment="1" applyProtection="1">
      <alignment/>
      <protection/>
    </xf>
    <xf numFmtId="168" fontId="1" fillId="0" borderId="22" xfId="0" applyNumberFormat="1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3" fontId="1" fillId="33" borderId="44" xfId="0" applyNumberFormat="1" applyFont="1" applyFill="1" applyBorder="1" applyAlignment="1" applyProtection="1">
      <alignment/>
      <protection/>
    </xf>
    <xf numFmtId="3" fontId="1" fillId="33" borderId="45" xfId="0" applyNumberFormat="1" applyFont="1" applyFill="1" applyBorder="1" applyAlignment="1" applyProtection="1">
      <alignment/>
      <protection/>
    </xf>
    <xf numFmtId="3" fontId="1" fillId="33" borderId="39" xfId="0" applyNumberFormat="1" applyFont="1" applyFill="1" applyBorder="1" applyAlignment="1" applyProtection="1">
      <alignment/>
      <protection/>
    </xf>
    <xf numFmtId="168" fontId="71" fillId="0" borderId="48" xfId="0" applyNumberFormat="1" applyFont="1" applyFill="1" applyBorder="1" applyAlignment="1" applyProtection="1">
      <alignment/>
      <protection/>
    </xf>
    <xf numFmtId="168" fontId="71" fillId="0" borderId="49" xfId="0" applyNumberFormat="1" applyFont="1" applyFill="1" applyBorder="1" applyAlignment="1" applyProtection="1">
      <alignment/>
      <protection/>
    </xf>
    <xf numFmtId="168" fontId="71" fillId="0" borderId="50" xfId="0" applyNumberFormat="1" applyFont="1" applyFill="1" applyBorder="1" applyAlignment="1" applyProtection="1">
      <alignment/>
      <protection/>
    </xf>
    <xf numFmtId="168" fontId="71" fillId="0" borderId="51" xfId="0" applyNumberFormat="1" applyFont="1" applyFill="1" applyBorder="1" applyAlignment="1" applyProtection="1">
      <alignment/>
      <protection/>
    </xf>
    <xf numFmtId="168" fontId="68" fillId="34" borderId="52" xfId="0" applyNumberFormat="1" applyFont="1" applyFill="1" applyBorder="1" applyAlignment="1" applyProtection="1">
      <alignment/>
      <protection/>
    </xf>
    <xf numFmtId="168" fontId="68" fillId="34" borderId="53" xfId="0" applyNumberFormat="1" applyFont="1" applyFill="1" applyBorder="1" applyAlignment="1" applyProtection="1">
      <alignment/>
      <protection/>
    </xf>
    <xf numFmtId="168" fontId="68" fillId="34" borderId="54" xfId="0" applyNumberFormat="1" applyFont="1" applyFill="1" applyBorder="1" applyAlignment="1" applyProtection="1">
      <alignment/>
      <protection/>
    </xf>
    <xf numFmtId="168" fontId="2" fillId="35" borderId="11" xfId="0" applyNumberFormat="1" applyFont="1" applyFill="1" applyBorder="1" applyAlignment="1" applyProtection="1">
      <alignment/>
      <protection/>
    </xf>
    <xf numFmtId="168" fontId="68" fillId="34" borderId="11" xfId="0" applyNumberFormat="1" applyFont="1" applyFill="1" applyBorder="1" applyAlignment="1" applyProtection="1">
      <alignment/>
      <protection/>
    </xf>
    <xf numFmtId="0" fontId="1" fillId="33" borderId="36" xfId="0" applyFont="1" applyFill="1" applyBorder="1" applyAlignment="1" applyProtection="1">
      <alignment/>
      <protection/>
    </xf>
    <xf numFmtId="3" fontId="1" fillId="33" borderId="37" xfId="0" applyNumberFormat="1" applyFont="1" applyFill="1" applyBorder="1" applyAlignment="1" applyProtection="1">
      <alignment/>
      <protection/>
    </xf>
    <xf numFmtId="168" fontId="67" fillId="33" borderId="55" xfId="0" applyNumberFormat="1" applyFont="1" applyFill="1" applyBorder="1" applyAlignment="1" applyProtection="1">
      <alignment/>
      <protection/>
    </xf>
    <xf numFmtId="0" fontId="1" fillId="0" borderId="56" xfId="0" applyFont="1" applyFill="1" applyBorder="1" applyAlignment="1" applyProtection="1">
      <alignment/>
      <protection locked="0"/>
    </xf>
    <xf numFmtId="168" fontId="1" fillId="0" borderId="56" xfId="0" applyNumberFormat="1" applyFont="1" applyFill="1" applyBorder="1" applyAlignment="1" applyProtection="1">
      <alignment/>
      <protection locked="0"/>
    </xf>
    <xf numFmtId="10" fontId="1" fillId="35" borderId="57" xfId="0" applyNumberFormat="1" applyFont="1" applyFill="1" applyBorder="1" applyAlignment="1" applyProtection="1">
      <alignment/>
      <protection locked="0"/>
    </xf>
    <xf numFmtId="168" fontId="71" fillId="0" borderId="57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8" fontId="72" fillId="0" borderId="0" xfId="0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Alignment="1" applyProtection="1">
      <alignment/>
      <protection locked="0"/>
    </xf>
    <xf numFmtId="168" fontId="7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0" fontId="1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168" fontId="2" fillId="39" borderId="11" xfId="0" applyNumberFormat="1" applyFont="1" applyFill="1" applyBorder="1" applyAlignment="1" applyProtection="1">
      <alignment/>
      <protection/>
    </xf>
    <xf numFmtId="168" fontId="2" fillId="39" borderId="11" xfId="0" applyNumberFormat="1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168" fontId="70" fillId="37" borderId="22" xfId="0" applyNumberFormat="1" applyFont="1" applyFill="1" applyBorder="1" applyAlignment="1" applyProtection="1">
      <alignment horizontal="center" vertical="center" wrapText="1"/>
      <protection locked="0"/>
    </xf>
    <xf numFmtId="168" fontId="70" fillId="37" borderId="2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4" fillId="0" borderId="0" xfId="53" applyAlignment="1" applyProtection="1">
      <alignment/>
      <protection/>
    </xf>
    <xf numFmtId="168" fontId="74" fillId="40" borderId="58" xfId="0" applyNumberFormat="1" applyFont="1" applyFill="1" applyBorder="1" applyAlignment="1" applyProtection="1">
      <alignment horizontal="center"/>
      <protection locked="0"/>
    </xf>
    <xf numFmtId="1" fontId="2" fillId="40" borderId="59" xfId="0" applyNumberFormat="1" applyFont="1" applyFill="1" applyBorder="1" applyAlignment="1" applyProtection="1">
      <alignment horizontal="center"/>
      <protection/>
    </xf>
    <xf numFmtId="168" fontId="74" fillId="40" borderId="60" xfId="0" applyNumberFormat="1" applyFont="1" applyFill="1" applyBorder="1" applyAlignment="1" applyProtection="1">
      <alignment horizontal="center"/>
      <protection locked="0"/>
    </xf>
    <xf numFmtId="0" fontId="2" fillId="40" borderId="61" xfId="0" applyFont="1" applyFill="1" applyBorder="1" applyAlignment="1" applyProtection="1">
      <alignment horizontal="center"/>
      <protection locked="0"/>
    </xf>
    <xf numFmtId="168" fontId="1" fillId="5" borderId="11" xfId="0" applyNumberFormat="1" applyFont="1" applyFill="1" applyBorder="1" applyAlignment="1" applyProtection="1">
      <alignment/>
      <protection/>
    </xf>
    <xf numFmtId="168" fontId="1" fillId="41" borderId="49" xfId="0" applyNumberFormat="1" applyFont="1" applyFill="1" applyBorder="1" applyAlignment="1" applyProtection="1">
      <alignment/>
      <protection/>
    </xf>
    <xf numFmtId="168" fontId="71" fillId="0" borderId="48" xfId="0" applyNumberFormat="1" applyFont="1" applyFill="1" applyBorder="1" applyAlignment="1" applyProtection="1">
      <alignment/>
      <protection/>
    </xf>
    <xf numFmtId="168" fontId="71" fillId="0" borderId="62" xfId="0" applyNumberFormat="1" applyFont="1" applyFill="1" applyBorder="1" applyAlignment="1" applyProtection="1">
      <alignment/>
      <protection/>
    </xf>
    <xf numFmtId="3" fontId="70" fillId="37" borderId="63" xfId="0" applyNumberFormat="1" applyFont="1" applyFill="1" applyBorder="1" applyAlignment="1" applyProtection="1">
      <alignment vertical="center"/>
      <protection locked="0"/>
    </xf>
    <xf numFmtId="168" fontId="68" fillId="34" borderId="64" xfId="0" applyNumberFormat="1" applyFont="1" applyFill="1" applyBorder="1" applyAlignment="1" applyProtection="1">
      <alignment/>
      <protection/>
    </xf>
    <xf numFmtId="170" fontId="2" fillId="42" borderId="65" xfId="0" applyNumberFormat="1" applyFont="1" applyFill="1" applyBorder="1" applyAlignment="1" applyProtection="1">
      <alignment horizontal="center"/>
      <protection locked="0"/>
    </xf>
    <xf numFmtId="168" fontId="1" fillId="0" borderId="66" xfId="0" applyNumberFormat="1" applyFont="1" applyFill="1" applyBorder="1" applyAlignment="1" applyProtection="1">
      <alignment/>
      <protection/>
    </xf>
    <xf numFmtId="3" fontId="1" fillId="0" borderId="53" xfId="0" applyNumberFormat="1" applyFont="1" applyBorder="1" applyAlignment="1" applyProtection="1">
      <alignment/>
      <protection locked="0"/>
    </xf>
    <xf numFmtId="168" fontId="1" fillId="0" borderId="11" xfId="0" applyNumberFormat="1" applyFont="1" applyFill="1" applyBorder="1" applyAlignment="1" applyProtection="1">
      <alignment/>
      <protection/>
    </xf>
    <xf numFmtId="168" fontId="71" fillId="10" borderId="33" xfId="0" applyNumberFormat="1" applyFont="1" applyFill="1" applyBorder="1" applyAlignment="1" applyProtection="1">
      <alignment/>
      <protection/>
    </xf>
    <xf numFmtId="168" fontId="71" fillId="10" borderId="34" xfId="0" applyNumberFormat="1" applyFont="1" applyFill="1" applyBorder="1" applyAlignment="1" applyProtection="1">
      <alignment/>
      <protection/>
    </xf>
    <xf numFmtId="168" fontId="71" fillId="10" borderId="35" xfId="0" applyNumberFormat="1" applyFont="1" applyFill="1" applyBorder="1" applyAlignment="1" applyProtection="1">
      <alignment/>
      <protection/>
    </xf>
    <xf numFmtId="168" fontId="71" fillId="10" borderId="67" xfId="0" applyNumberFormat="1" applyFont="1" applyFill="1" applyBorder="1" applyAlignment="1" applyProtection="1">
      <alignment/>
      <protection locked="0"/>
    </xf>
    <xf numFmtId="168" fontId="71" fillId="10" borderId="35" xfId="0" applyNumberFormat="1" applyFont="1" applyFill="1" applyBorder="1" applyAlignment="1" applyProtection="1">
      <alignment/>
      <protection locked="0"/>
    </xf>
    <xf numFmtId="3" fontId="1" fillId="10" borderId="36" xfId="0" applyNumberFormat="1" applyFont="1" applyFill="1" applyBorder="1" applyAlignment="1" applyProtection="1">
      <alignment/>
      <protection/>
    </xf>
    <xf numFmtId="3" fontId="1" fillId="10" borderId="24" xfId="0" applyNumberFormat="1" applyFont="1" applyFill="1" applyBorder="1" applyAlignment="1" applyProtection="1">
      <alignment/>
      <protection/>
    </xf>
    <xf numFmtId="3" fontId="1" fillId="10" borderId="33" xfId="0" applyNumberFormat="1" applyFont="1" applyFill="1" applyBorder="1" applyAlignment="1" applyProtection="1">
      <alignment/>
      <protection/>
    </xf>
    <xf numFmtId="3" fontId="1" fillId="10" borderId="68" xfId="0" applyNumberFormat="1" applyFont="1" applyFill="1" applyBorder="1" applyAlignment="1" applyProtection="1">
      <alignment/>
      <protection/>
    </xf>
    <xf numFmtId="3" fontId="1" fillId="10" borderId="26" xfId="0" applyNumberFormat="1" applyFont="1" applyFill="1" applyBorder="1" applyAlignment="1" applyProtection="1">
      <alignment/>
      <protection/>
    </xf>
    <xf numFmtId="3" fontId="1" fillId="10" borderId="34" xfId="0" applyNumberFormat="1" applyFont="1" applyFill="1" applyBorder="1" applyAlignment="1" applyProtection="1">
      <alignment/>
      <protection/>
    </xf>
    <xf numFmtId="3" fontId="1" fillId="10" borderId="38" xfId="0" applyNumberFormat="1" applyFont="1" applyFill="1" applyBorder="1" applyAlignment="1" applyProtection="1">
      <alignment/>
      <protection/>
    </xf>
    <xf numFmtId="3" fontId="1" fillId="10" borderId="28" xfId="0" applyNumberFormat="1" applyFont="1" applyFill="1" applyBorder="1" applyAlignment="1" applyProtection="1">
      <alignment/>
      <protection/>
    </xf>
    <xf numFmtId="3" fontId="1" fillId="10" borderId="35" xfId="0" applyNumberFormat="1" applyFont="1" applyFill="1" applyBorder="1" applyAlignment="1" applyProtection="1">
      <alignment/>
      <protection/>
    </xf>
    <xf numFmtId="3" fontId="1" fillId="10" borderId="69" xfId="0" applyNumberFormat="1" applyFont="1" applyFill="1" applyBorder="1" applyAlignment="1" applyProtection="1">
      <alignment/>
      <protection/>
    </xf>
    <xf numFmtId="3" fontId="1" fillId="10" borderId="56" xfId="0" applyNumberFormat="1" applyFont="1" applyFill="1" applyBorder="1" applyAlignment="1" applyProtection="1">
      <alignment/>
      <protection/>
    </xf>
    <xf numFmtId="168" fontId="71" fillId="10" borderId="33" xfId="0" applyNumberFormat="1" applyFont="1" applyFill="1" applyBorder="1" applyAlignment="1" applyProtection="1">
      <alignment/>
      <protection/>
    </xf>
    <xf numFmtId="168" fontId="71" fillId="10" borderId="34" xfId="0" applyNumberFormat="1" applyFont="1" applyFill="1" applyBorder="1" applyAlignment="1" applyProtection="1">
      <alignment/>
      <protection/>
    </xf>
    <xf numFmtId="168" fontId="71" fillId="10" borderId="35" xfId="0" applyNumberFormat="1" applyFont="1" applyFill="1" applyBorder="1" applyAlignment="1" applyProtection="1">
      <alignment/>
      <protection/>
    </xf>
    <xf numFmtId="3" fontId="11" fillId="10" borderId="70" xfId="0" applyNumberFormat="1" applyFont="1" applyFill="1" applyBorder="1" applyAlignment="1" applyProtection="1">
      <alignment/>
      <protection/>
    </xf>
    <xf numFmtId="3" fontId="11" fillId="10" borderId="16" xfId="0" applyNumberFormat="1" applyFont="1" applyFill="1" applyBorder="1" applyAlignment="1" applyProtection="1">
      <alignment/>
      <protection/>
    </xf>
    <xf numFmtId="3" fontId="11" fillId="10" borderId="11" xfId="0" applyNumberFormat="1" applyFont="1" applyFill="1" applyBorder="1" applyAlignment="1" applyProtection="1">
      <alignment/>
      <protection/>
    </xf>
    <xf numFmtId="3" fontId="1" fillId="10" borderId="71" xfId="0" applyNumberFormat="1" applyFont="1" applyFill="1" applyBorder="1" applyAlignment="1" applyProtection="1">
      <alignment/>
      <protection/>
    </xf>
    <xf numFmtId="3" fontId="1" fillId="10" borderId="72" xfId="0" applyNumberFormat="1" applyFont="1" applyFill="1" applyBorder="1" applyAlignment="1" applyProtection="1">
      <alignment/>
      <protection/>
    </xf>
    <xf numFmtId="168" fontId="67" fillId="10" borderId="73" xfId="0" applyNumberFormat="1" applyFont="1" applyFill="1" applyBorder="1" applyAlignment="1" applyProtection="1">
      <alignment/>
      <protection/>
    </xf>
    <xf numFmtId="168" fontId="67" fillId="10" borderId="10" xfId="0" applyNumberFormat="1" applyFont="1" applyFill="1" applyBorder="1" applyAlignment="1" applyProtection="1">
      <alignment/>
      <protection/>
    </xf>
    <xf numFmtId="168" fontId="67" fillId="10" borderId="74" xfId="0" applyNumberFormat="1" applyFont="1" applyFill="1" applyBorder="1" applyAlignment="1" applyProtection="1">
      <alignment/>
      <protection/>
    </xf>
    <xf numFmtId="168" fontId="67" fillId="10" borderId="75" xfId="0" applyNumberFormat="1" applyFont="1" applyFill="1" applyBorder="1" applyAlignment="1" applyProtection="1">
      <alignment/>
      <protection/>
    </xf>
    <xf numFmtId="168" fontId="67" fillId="10" borderId="76" xfId="0" applyNumberFormat="1" applyFont="1" applyFill="1" applyBorder="1" applyAlignment="1" applyProtection="1">
      <alignment/>
      <protection/>
    </xf>
    <xf numFmtId="168" fontId="67" fillId="10" borderId="77" xfId="0" applyNumberFormat="1" applyFont="1" applyFill="1" applyBorder="1" applyAlignment="1" applyProtection="1">
      <alignment/>
      <protection/>
    </xf>
    <xf numFmtId="168" fontId="67" fillId="10" borderId="78" xfId="0" applyNumberFormat="1" applyFont="1" applyFill="1" applyBorder="1" applyAlignment="1" applyProtection="1">
      <alignment/>
      <protection/>
    </xf>
    <xf numFmtId="168" fontId="67" fillId="10" borderId="79" xfId="0" applyNumberFormat="1" applyFont="1" applyFill="1" applyBorder="1" applyAlignment="1" applyProtection="1">
      <alignment/>
      <protection/>
    </xf>
    <xf numFmtId="168" fontId="67" fillId="10" borderId="80" xfId="0" applyNumberFormat="1" applyFont="1" applyFill="1" applyBorder="1" applyAlignment="1" applyProtection="1">
      <alignment/>
      <protection/>
    </xf>
    <xf numFmtId="168" fontId="67" fillId="10" borderId="55" xfId="0" applyNumberFormat="1" applyFont="1" applyFill="1" applyBorder="1" applyAlignment="1" applyProtection="1">
      <alignment/>
      <protection/>
    </xf>
    <xf numFmtId="168" fontId="67" fillId="10" borderId="81" xfId="0" applyNumberFormat="1" applyFont="1" applyFill="1" applyBorder="1" applyAlignment="1" applyProtection="1">
      <alignment/>
      <protection/>
    </xf>
    <xf numFmtId="0" fontId="1" fillId="10" borderId="82" xfId="0" applyFont="1" applyFill="1" applyBorder="1" applyAlignment="1" applyProtection="1">
      <alignment/>
      <protection/>
    </xf>
    <xf numFmtId="3" fontId="1" fillId="10" borderId="83" xfId="0" applyNumberFormat="1" applyFont="1" applyFill="1" applyBorder="1" applyAlignment="1" applyProtection="1">
      <alignment/>
      <protection/>
    </xf>
    <xf numFmtId="3" fontId="1" fillId="10" borderId="84" xfId="0" applyNumberFormat="1" applyFont="1" applyFill="1" applyBorder="1" applyAlignment="1" applyProtection="1">
      <alignment/>
      <protection/>
    </xf>
    <xf numFmtId="3" fontId="1" fillId="10" borderId="82" xfId="0" applyNumberFormat="1" applyFont="1" applyFill="1" applyBorder="1" applyAlignment="1" applyProtection="1">
      <alignment/>
      <protection/>
    </xf>
    <xf numFmtId="0" fontId="1" fillId="10" borderId="85" xfId="0" applyFont="1" applyFill="1" applyBorder="1" applyAlignment="1" applyProtection="1">
      <alignment/>
      <protection/>
    </xf>
    <xf numFmtId="3" fontId="1" fillId="10" borderId="85" xfId="0" applyNumberFormat="1" applyFont="1" applyFill="1" applyBorder="1" applyAlignment="1" applyProtection="1">
      <alignment/>
      <protection/>
    </xf>
    <xf numFmtId="3" fontId="73" fillId="10" borderId="86" xfId="0" applyNumberFormat="1" applyFont="1" applyFill="1" applyBorder="1" applyAlignment="1" applyProtection="1">
      <alignment/>
      <protection locked="0"/>
    </xf>
    <xf numFmtId="3" fontId="73" fillId="10" borderId="87" xfId="0" applyNumberFormat="1" applyFont="1" applyFill="1" applyBorder="1" applyAlignment="1" applyProtection="1">
      <alignment/>
      <protection locked="0"/>
    </xf>
    <xf numFmtId="3" fontId="73" fillId="10" borderId="88" xfId="0" applyNumberFormat="1" applyFont="1" applyFill="1" applyBorder="1" applyAlignment="1" applyProtection="1">
      <alignment/>
      <protection locked="0"/>
    </xf>
    <xf numFmtId="3" fontId="73" fillId="10" borderId="89" xfId="0" applyNumberFormat="1" applyFont="1" applyFill="1" applyBorder="1" applyAlignment="1" applyProtection="1">
      <alignment/>
      <protection locked="0"/>
    </xf>
    <xf numFmtId="3" fontId="73" fillId="10" borderId="90" xfId="0" applyNumberFormat="1" applyFont="1" applyFill="1" applyBorder="1" applyAlignment="1" applyProtection="1">
      <alignment/>
      <protection locked="0"/>
    </xf>
    <xf numFmtId="3" fontId="73" fillId="10" borderId="91" xfId="0" applyNumberFormat="1" applyFont="1" applyFill="1" applyBorder="1" applyAlignment="1" applyProtection="1">
      <alignment/>
      <protection locked="0"/>
    </xf>
    <xf numFmtId="3" fontId="73" fillId="10" borderId="24" xfId="0" applyNumberFormat="1" applyFont="1" applyFill="1" applyBorder="1" applyAlignment="1" applyProtection="1">
      <alignment/>
      <protection locked="0"/>
    </xf>
    <xf numFmtId="3" fontId="73" fillId="10" borderId="33" xfId="0" applyNumberFormat="1" applyFont="1" applyFill="1" applyBorder="1" applyAlignment="1" applyProtection="1">
      <alignment/>
      <protection locked="0"/>
    </xf>
    <xf numFmtId="3" fontId="73" fillId="10" borderId="26" xfId="0" applyNumberFormat="1" applyFont="1" applyFill="1" applyBorder="1" applyAlignment="1" applyProtection="1">
      <alignment/>
      <protection locked="0"/>
    </xf>
    <xf numFmtId="3" fontId="73" fillId="10" borderId="34" xfId="0" applyNumberFormat="1" applyFont="1" applyFill="1" applyBorder="1" applyAlignment="1" applyProtection="1">
      <alignment/>
      <protection locked="0"/>
    </xf>
    <xf numFmtId="3" fontId="73" fillId="10" borderId="92" xfId="0" applyNumberFormat="1" applyFont="1" applyFill="1" applyBorder="1" applyAlignment="1" applyProtection="1">
      <alignment/>
      <protection locked="0"/>
    </xf>
    <xf numFmtId="3" fontId="73" fillId="10" borderId="28" xfId="0" applyNumberFormat="1" applyFont="1" applyFill="1" applyBorder="1" applyAlignment="1" applyProtection="1">
      <alignment/>
      <protection locked="0"/>
    </xf>
    <xf numFmtId="3" fontId="73" fillId="10" borderId="35" xfId="0" applyNumberFormat="1" applyFont="1" applyFill="1" applyBorder="1" applyAlignment="1" applyProtection="1">
      <alignment/>
      <protection locked="0"/>
    </xf>
    <xf numFmtId="3" fontId="73" fillId="10" borderId="93" xfId="0" applyNumberFormat="1" applyFont="1" applyFill="1" applyBorder="1" applyAlignment="1" applyProtection="1">
      <alignment/>
      <protection locked="0"/>
    </xf>
    <xf numFmtId="3" fontId="73" fillId="10" borderId="94" xfId="0" applyNumberFormat="1" applyFont="1" applyFill="1" applyBorder="1" applyAlignment="1" applyProtection="1">
      <alignment/>
      <protection locked="0"/>
    </xf>
    <xf numFmtId="3" fontId="73" fillId="10" borderId="95" xfId="0" applyNumberFormat="1" applyFont="1" applyFill="1" applyBorder="1" applyAlignment="1" applyProtection="1">
      <alignment/>
      <protection locked="0"/>
    </xf>
    <xf numFmtId="3" fontId="73" fillId="10" borderId="96" xfId="0" applyNumberFormat="1" applyFont="1" applyFill="1" applyBorder="1" applyAlignment="1" applyProtection="1">
      <alignment/>
      <protection locked="0"/>
    </xf>
    <xf numFmtId="3" fontId="73" fillId="10" borderId="97" xfId="0" applyNumberFormat="1" applyFont="1" applyFill="1" applyBorder="1" applyAlignment="1" applyProtection="1">
      <alignment/>
      <protection locked="0"/>
    </xf>
    <xf numFmtId="3" fontId="73" fillId="10" borderId="98" xfId="0" applyNumberFormat="1" applyFont="1" applyFill="1" applyBorder="1" applyAlignment="1" applyProtection="1">
      <alignment/>
      <protection locked="0"/>
    </xf>
    <xf numFmtId="3" fontId="73" fillId="10" borderId="99" xfId="0" applyNumberFormat="1" applyFont="1" applyFill="1" applyBorder="1" applyAlignment="1" applyProtection="1">
      <alignment/>
      <protection locked="0"/>
    </xf>
    <xf numFmtId="3" fontId="73" fillId="10" borderId="100" xfId="0" applyNumberFormat="1" applyFont="1" applyFill="1" applyBorder="1" applyAlignment="1" applyProtection="1">
      <alignment/>
      <protection locked="0"/>
    </xf>
    <xf numFmtId="3" fontId="73" fillId="10" borderId="44" xfId="0" applyNumberFormat="1" applyFont="1" applyFill="1" applyBorder="1" applyAlignment="1" applyProtection="1">
      <alignment/>
      <protection locked="0"/>
    </xf>
    <xf numFmtId="3" fontId="73" fillId="10" borderId="101" xfId="0" applyNumberFormat="1" applyFont="1" applyFill="1" applyBorder="1" applyAlignment="1" applyProtection="1">
      <alignment/>
      <protection locked="0"/>
    </xf>
    <xf numFmtId="3" fontId="73" fillId="10" borderId="68" xfId="0" applyNumberFormat="1" applyFont="1" applyFill="1" applyBorder="1" applyAlignment="1" applyProtection="1">
      <alignment/>
      <protection/>
    </xf>
    <xf numFmtId="3" fontId="73" fillId="10" borderId="26" xfId="0" applyNumberFormat="1" applyFont="1" applyFill="1" applyBorder="1" applyAlignment="1" applyProtection="1">
      <alignment/>
      <protection/>
    </xf>
    <xf numFmtId="3" fontId="73" fillId="10" borderId="34" xfId="0" applyNumberFormat="1" applyFont="1" applyFill="1" applyBorder="1" applyAlignment="1" applyProtection="1">
      <alignment/>
      <protection/>
    </xf>
    <xf numFmtId="168" fontId="70" fillId="37" borderId="22" xfId="0" applyNumberFormat="1" applyFont="1" applyFill="1" applyBorder="1" applyAlignment="1" applyProtection="1">
      <alignment horizontal="center" vertical="center" wrapText="1"/>
      <protection locked="0"/>
    </xf>
    <xf numFmtId="9" fontId="1" fillId="42" borderId="11" xfId="0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/>
      <protection locked="0"/>
    </xf>
    <xf numFmtId="168" fontId="71" fillId="0" borderId="62" xfId="0" applyNumberFormat="1" applyFont="1" applyFill="1" applyBorder="1" applyAlignment="1" applyProtection="1">
      <alignment horizontal="right" vertical="center"/>
      <protection/>
    </xf>
    <xf numFmtId="168" fontId="71" fillId="0" borderId="50" xfId="0" applyNumberFormat="1" applyFont="1" applyFill="1" applyBorder="1" applyAlignment="1" applyProtection="1">
      <alignment horizontal="right" vertical="center"/>
      <protection/>
    </xf>
    <xf numFmtId="0" fontId="1" fillId="0" borderId="102" xfId="0" applyFont="1" applyFill="1" applyBorder="1" applyAlignment="1" applyProtection="1">
      <alignment horizontal="left" vertical="center"/>
      <protection locked="0"/>
    </xf>
    <xf numFmtId="0" fontId="1" fillId="0" borderId="103" xfId="0" applyFont="1" applyFill="1" applyBorder="1" applyAlignment="1" applyProtection="1">
      <alignment horizontal="left" vertical="center"/>
      <protection locked="0"/>
    </xf>
    <xf numFmtId="0" fontId="1" fillId="0" borderId="104" xfId="0" applyFont="1" applyFill="1" applyBorder="1" applyAlignment="1" applyProtection="1">
      <alignment horizontal="left" vertical="center"/>
      <protection locked="0"/>
    </xf>
    <xf numFmtId="0" fontId="1" fillId="0" borderId="105" xfId="0" applyFont="1" applyFill="1" applyBorder="1" applyAlignment="1" applyProtection="1">
      <alignment horizontal="left"/>
      <protection locked="0"/>
    </xf>
    <xf numFmtId="0" fontId="1" fillId="0" borderId="106" xfId="0" applyFont="1" applyFill="1" applyBorder="1" applyAlignment="1" applyProtection="1">
      <alignment horizontal="left"/>
      <protection locked="0"/>
    </xf>
    <xf numFmtId="0" fontId="1" fillId="0" borderId="72" xfId="0" applyFont="1" applyFill="1" applyBorder="1" applyAlignment="1" applyProtection="1">
      <alignment horizontal="left"/>
      <protection locked="0"/>
    </xf>
    <xf numFmtId="0" fontId="1" fillId="0" borderId="68" xfId="0" applyFont="1" applyFill="1" applyBorder="1" applyAlignment="1" applyProtection="1">
      <alignment horizontal="left"/>
      <protection locked="0"/>
    </xf>
    <xf numFmtId="0" fontId="1" fillId="0" borderId="107" xfId="0" applyFont="1" applyFill="1" applyBorder="1" applyAlignment="1" applyProtection="1">
      <alignment horizontal="left"/>
      <protection locked="0"/>
    </xf>
    <xf numFmtId="0" fontId="1" fillId="0" borderId="108" xfId="0" applyFont="1" applyFill="1" applyBorder="1" applyAlignment="1" applyProtection="1">
      <alignment horizontal="left"/>
      <protection locked="0"/>
    </xf>
    <xf numFmtId="168" fontId="7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102" xfId="0" applyFont="1" applyFill="1" applyBorder="1" applyAlignment="1" applyProtection="1">
      <alignment horizontal="left" wrapText="1"/>
      <protection locked="0"/>
    </xf>
    <xf numFmtId="0" fontId="1" fillId="0" borderId="104" xfId="0" applyFont="1" applyFill="1" applyBorder="1" applyAlignment="1" applyProtection="1">
      <alignment horizontal="left" wrapText="1"/>
      <protection locked="0"/>
    </xf>
    <xf numFmtId="0" fontId="1" fillId="0" borderId="98" xfId="0" applyFont="1" applyFill="1" applyBorder="1" applyAlignment="1" applyProtection="1">
      <alignment horizontal="left"/>
      <protection locked="0"/>
    </xf>
    <xf numFmtId="0" fontId="1" fillId="0" borderId="109" xfId="0" applyFont="1" applyFill="1" applyBorder="1" applyAlignment="1" applyProtection="1">
      <alignment horizontal="left"/>
      <protection locked="0"/>
    </xf>
    <xf numFmtId="0" fontId="1" fillId="0" borderId="110" xfId="0" applyFont="1" applyFill="1" applyBorder="1" applyAlignment="1" applyProtection="1">
      <alignment horizontal="left"/>
      <protection locked="0"/>
    </xf>
    <xf numFmtId="0" fontId="1" fillId="0" borderId="111" xfId="0" applyFont="1" applyFill="1" applyBorder="1" applyAlignment="1" applyProtection="1">
      <alignment horizontal="left" vertical="center"/>
      <protection locked="0"/>
    </xf>
    <xf numFmtId="0" fontId="1" fillId="0" borderId="97" xfId="0" applyFont="1" applyFill="1" applyBorder="1" applyAlignment="1" applyProtection="1">
      <alignment horizontal="left" vertical="center"/>
      <protection locked="0"/>
    </xf>
    <xf numFmtId="0" fontId="1" fillId="0" borderId="112" xfId="0" applyFont="1" applyFill="1" applyBorder="1" applyAlignment="1" applyProtection="1">
      <alignment horizontal="left" vertical="center"/>
      <protection locked="0"/>
    </xf>
    <xf numFmtId="0" fontId="1" fillId="0" borderId="113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" fillId="5" borderId="70" xfId="0" applyFont="1" applyFill="1" applyBorder="1" applyAlignment="1" applyProtection="1">
      <alignment horizontal="left" wrapText="1"/>
      <protection locked="0"/>
    </xf>
    <xf numFmtId="0" fontId="2" fillId="5" borderId="114" xfId="0" applyFont="1" applyFill="1" applyBorder="1" applyAlignment="1" applyProtection="1">
      <alignment horizontal="left" wrapText="1"/>
      <protection locked="0"/>
    </xf>
    <xf numFmtId="0" fontId="2" fillId="5" borderId="15" xfId="0" applyFont="1" applyFill="1" applyBorder="1" applyAlignment="1" applyProtection="1">
      <alignment horizontal="left" wrapText="1"/>
      <protection locked="0"/>
    </xf>
    <xf numFmtId="0" fontId="1" fillId="0" borderId="102" xfId="0" applyFont="1" applyFill="1" applyBorder="1" applyAlignment="1" applyProtection="1">
      <alignment horizontal="left" vertical="center" wrapText="1"/>
      <protection locked="0"/>
    </xf>
    <xf numFmtId="0" fontId="1" fillId="0" borderId="103" xfId="0" applyFont="1" applyFill="1" applyBorder="1" applyAlignment="1" applyProtection="1">
      <alignment horizontal="left" vertical="center" wrapText="1"/>
      <protection locked="0"/>
    </xf>
    <xf numFmtId="0" fontId="1" fillId="0" borderId="104" xfId="0" applyFont="1" applyFill="1" applyBorder="1" applyAlignment="1" applyProtection="1">
      <alignment horizontal="left" vertical="center" wrapText="1"/>
      <protection locked="0"/>
    </xf>
    <xf numFmtId="0" fontId="1" fillId="40" borderId="115" xfId="0" applyFont="1" applyFill="1" applyBorder="1" applyAlignment="1" applyProtection="1">
      <alignment horizontal="left"/>
      <protection locked="0"/>
    </xf>
    <xf numFmtId="0" fontId="1" fillId="40" borderId="116" xfId="0" applyFont="1" applyFill="1" applyBorder="1" applyAlignment="1" applyProtection="1">
      <alignment horizontal="left"/>
      <protection locked="0"/>
    </xf>
    <xf numFmtId="0" fontId="1" fillId="40" borderId="40" xfId="0" applyFont="1" applyFill="1" applyBorder="1" applyAlignment="1" applyProtection="1">
      <alignment horizontal="left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117" xfId="0" applyFont="1" applyFill="1" applyBorder="1" applyAlignment="1" applyProtection="1">
      <alignment horizontal="left" vertical="center"/>
      <protection locked="0"/>
    </xf>
    <xf numFmtId="0" fontId="1" fillId="0" borderId="118" xfId="0" applyFont="1" applyFill="1" applyBorder="1" applyAlignment="1" applyProtection="1">
      <alignment horizontal="left"/>
      <protection locked="0"/>
    </xf>
    <xf numFmtId="0" fontId="1" fillId="0" borderId="119" xfId="0" applyFont="1" applyFill="1" applyBorder="1" applyAlignment="1" applyProtection="1">
      <alignment horizontal="left"/>
      <protection locked="0"/>
    </xf>
    <xf numFmtId="0" fontId="1" fillId="0" borderId="120" xfId="0" applyFont="1" applyFill="1" applyBorder="1" applyAlignment="1" applyProtection="1">
      <alignment horizontal="left"/>
      <protection locked="0"/>
    </xf>
    <xf numFmtId="0" fontId="1" fillId="0" borderId="121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43" borderId="73" xfId="0" applyFont="1" applyFill="1" applyBorder="1" applyAlignment="1" applyProtection="1">
      <alignment horizontal="left" vertical="center" wrapText="1"/>
      <protection locked="0"/>
    </xf>
    <xf numFmtId="0" fontId="1" fillId="43" borderId="122" xfId="0" applyFont="1" applyFill="1" applyBorder="1" applyAlignment="1" applyProtection="1">
      <alignment horizontal="left" vertical="center" wrapText="1"/>
      <protection locked="0"/>
    </xf>
    <xf numFmtId="0" fontId="1" fillId="43" borderId="123" xfId="0" applyFont="1" applyFill="1" applyBorder="1" applyAlignment="1" applyProtection="1">
      <alignment horizontal="left" vertical="center" wrapText="1"/>
      <protection locked="0"/>
    </xf>
    <xf numFmtId="0" fontId="1" fillId="0" borderId="124" xfId="0" applyFont="1" applyFill="1" applyBorder="1" applyAlignment="1" applyProtection="1">
      <alignment horizontal="left" vertical="center" wrapText="1"/>
      <protection locked="0"/>
    </xf>
    <xf numFmtId="0" fontId="1" fillId="0" borderId="52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43" borderId="125" xfId="0" applyFont="1" applyFill="1" applyBorder="1" applyAlignment="1" applyProtection="1">
      <alignment horizontal="left" vertical="center" wrapText="1"/>
      <protection locked="0"/>
    </xf>
    <xf numFmtId="0" fontId="1" fillId="43" borderId="126" xfId="0" applyFont="1" applyFill="1" applyBorder="1" applyAlignment="1" applyProtection="1">
      <alignment horizontal="left" vertical="center" wrapText="1"/>
      <protection locked="0"/>
    </xf>
    <xf numFmtId="0" fontId="1" fillId="43" borderId="127" xfId="0" applyFont="1" applyFill="1" applyBorder="1" applyAlignment="1" applyProtection="1">
      <alignment horizontal="left" vertical="center" wrapText="1"/>
      <protection locked="0"/>
    </xf>
    <xf numFmtId="0" fontId="1" fillId="0" borderId="81" xfId="0" applyFont="1" applyFill="1" applyBorder="1" applyAlignment="1" applyProtection="1">
      <alignment horizontal="left" vertical="center" wrapText="1"/>
      <protection locked="0"/>
    </xf>
    <xf numFmtId="0" fontId="1" fillId="0" borderId="128" xfId="0" applyFont="1" applyFill="1" applyBorder="1" applyAlignment="1" applyProtection="1">
      <alignment horizontal="left" vertical="center" wrapText="1"/>
      <protection locked="0"/>
    </xf>
    <xf numFmtId="0" fontId="1" fillId="0" borderId="129" xfId="0" applyFont="1" applyFill="1" applyBorder="1" applyAlignment="1" applyProtection="1">
      <alignment horizontal="left" vertical="center" wrapText="1"/>
      <protection locked="0"/>
    </xf>
    <xf numFmtId="0" fontId="70" fillId="37" borderId="22" xfId="0" applyFont="1" applyFill="1" applyBorder="1" applyAlignment="1" applyProtection="1">
      <alignment horizontal="left" vertical="center" wrapText="1"/>
      <protection locked="0"/>
    </xf>
    <xf numFmtId="0" fontId="75" fillId="37" borderId="22" xfId="0" applyFont="1" applyFill="1" applyBorder="1" applyAlignment="1" applyProtection="1">
      <alignment vertical="center" wrapText="1"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8" fontId="68" fillId="34" borderId="22" xfId="0" applyNumberFormat="1" applyFont="1" applyFill="1" applyBorder="1" applyAlignment="1" applyProtection="1">
      <alignment/>
      <protection locked="0"/>
    </xf>
    <xf numFmtId="0" fontId="75" fillId="34" borderId="22" xfId="0" applyFont="1" applyFill="1" applyBorder="1" applyAlignment="1" applyProtection="1">
      <alignment/>
      <protection locked="0"/>
    </xf>
    <xf numFmtId="0" fontId="70" fillId="37" borderId="22" xfId="0" applyFont="1" applyFill="1" applyBorder="1" applyAlignment="1" applyProtection="1">
      <alignment vertical="center"/>
      <protection locked="0"/>
    </xf>
    <xf numFmtId="0" fontId="75" fillId="37" borderId="22" xfId="0" applyFont="1" applyFill="1" applyBorder="1" applyAlignment="1" applyProtection="1">
      <alignment vertical="center"/>
      <protection locked="0"/>
    </xf>
    <xf numFmtId="168" fontId="70" fillId="37" borderId="22" xfId="0" applyNumberFormat="1" applyFont="1" applyFill="1" applyBorder="1" applyAlignment="1" applyProtection="1">
      <alignment horizontal="left" vertical="center" wrapText="1"/>
      <protection locked="0"/>
    </xf>
    <xf numFmtId="0" fontId="75" fillId="37" borderId="22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8" fontId="70" fillId="36" borderId="23" xfId="0" applyNumberFormat="1" applyFont="1" applyFill="1" applyBorder="1" applyAlignment="1" applyProtection="1">
      <alignment vertical="center"/>
      <protection locked="0"/>
    </xf>
    <xf numFmtId="168" fontId="70" fillId="36" borderId="65" xfId="0" applyNumberFormat="1" applyFont="1" applyFill="1" applyBorder="1" applyAlignment="1" applyProtection="1">
      <alignment vertical="center"/>
      <protection locked="0"/>
    </xf>
    <xf numFmtId="168" fontId="70" fillId="36" borderId="30" xfId="0" applyNumberFormat="1" applyFont="1" applyFill="1" applyBorder="1" applyAlignment="1" applyProtection="1">
      <alignment vertical="center"/>
      <protection locked="0"/>
    </xf>
    <xf numFmtId="0" fontId="68" fillId="37" borderId="22" xfId="0" applyFont="1" applyFill="1" applyBorder="1" applyAlignment="1" applyProtection="1">
      <alignment vertical="center"/>
      <protection locked="0"/>
    </xf>
    <xf numFmtId="0" fontId="68" fillId="34" borderId="64" xfId="0" applyFont="1" applyFill="1" applyBorder="1" applyAlignment="1" applyProtection="1">
      <alignment horizontal="left" vertical="center"/>
      <protection locked="0"/>
    </xf>
    <xf numFmtId="0" fontId="68" fillId="34" borderId="22" xfId="0" applyFont="1" applyFill="1" applyBorder="1" applyAlignment="1" applyProtection="1">
      <alignment horizontal="left" vertical="center"/>
      <protection locked="0"/>
    </xf>
    <xf numFmtId="0" fontId="1" fillId="38" borderId="36" xfId="0" applyFont="1" applyFill="1" applyBorder="1" applyAlignment="1" applyProtection="1">
      <alignment horizontal="left"/>
      <protection locked="0"/>
    </xf>
    <xf numFmtId="0" fontId="1" fillId="38" borderId="24" xfId="0" applyFont="1" applyFill="1" applyBorder="1" applyAlignment="1" applyProtection="1">
      <alignment horizontal="left"/>
      <protection locked="0"/>
    </xf>
    <xf numFmtId="0" fontId="1" fillId="38" borderId="37" xfId="0" applyFont="1" applyFill="1" applyBorder="1" applyAlignment="1" applyProtection="1">
      <alignment horizontal="left"/>
      <protection locked="0"/>
    </xf>
    <xf numFmtId="0" fontId="1" fillId="38" borderId="38" xfId="0" applyFont="1" applyFill="1" applyBorder="1" applyAlignment="1" applyProtection="1">
      <alignment horizontal="left"/>
      <protection locked="0"/>
    </xf>
    <xf numFmtId="0" fontId="1" fillId="38" borderId="28" xfId="0" applyFont="1" applyFill="1" applyBorder="1" applyAlignment="1" applyProtection="1">
      <alignment horizontal="left"/>
      <protection locked="0"/>
    </xf>
    <xf numFmtId="0" fontId="1" fillId="38" borderId="39" xfId="0" applyFont="1" applyFill="1" applyBorder="1" applyAlignment="1" applyProtection="1">
      <alignment horizontal="left"/>
      <protection locked="0"/>
    </xf>
    <xf numFmtId="0" fontId="2" fillId="33" borderId="130" xfId="0" applyFont="1" applyFill="1" applyBorder="1" applyAlignment="1" applyProtection="1">
      <alignment horizontal="left"/>
      <protection locked="0"/>
    </xf>
    <xf numFmtId="0" fontId="9" fillId="33" borderId="83" xfId="0" applyFont="1" applyFill="1" applyBorder="1" applyAlignment="1" applyProtection="1">
      <alignment horizontal="left"/>
      <protection locked="0"/>
    </xf>
    <xf numFmtId="0" fontId="9" fillId="33" borderId="84" xfId="0" applyFont="1" applyFill="1" applyBorder="1" applyAlignment="1" applyProtection="1">
      <alignment horizontal="left"/>
      <protection locked="0"/>
    </xf>
    <xf numFmtId="0" fontId="1" fillId="33" borderId="131" xfId="0" applyFont="1" applyFill="1" applyBorder="1" applyAlignment="1" applyProtection="1">
      <alignment horizontal="left"/>
      <protection locked="0"/>
    </xf>
    <xf numFmtId="0" fontId="3" fillId="33" borderId="24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 horizontal="left"/>
      <protection locked="0"/>
    </xf>
    <xf numFmtId="0" fontId="1" fillId="33" borderId="132" xfId="0" applyFont="1" applyFill="1" applyBorder="1" applyAlignment="1" applyProtection="1">
      <alignment horizontal="left"/>
      <protection locked="0"/>
    </xf>
    <xf numFmtId="0" fontId="1" fillId="33" borderId="44" xfId="0" applyFont="1" applyFill="1" applyBorder="1" applyAlignment="1" applyProtection="1">
      <alignment horizontal="left"/>
      <protection locked="0"/>
    </xf>
    <xf numFmtId="0" fontId="1" fillId="33" borderId="45" xfId="0" applyFont="1" applyFill="1" applyBorder="1" applyAlignment="1" applyProtection="1">
      <alignment horizontal="left"/>
      <protection locked="0"/>
    </xf>
    <xf numFmtId="0" fontId="68" fillId="34" borderId="63" xfId="0" applyFont="1" applyFill="1" applyBorder="1" applyAlignment="1" applyProtection="1">
      <alignment horizontal="left" vertical="center"/>
      <protection locked="0"/>
    </xf>
    <xf numFmtId="0" fontId="1" fillId="38" borderId="40" xfId="0" applyFont="1" applyFill="1" applyBorder="1" applyAlignment="1" applyProtection="1">
      <alignment horizontal="left"/>
      <protection locked="0"/>
    </xf>
    <xf numFmtId="0" fontId="1" fillId="38" borderId="41" xfId="0" applyFont="1" applyFill="1" applyBorder="1" applyAlignment="1" applyProtection="1">
      <alignment horizontal="left"/>
      <protection locked="0"/>
    </xf>
    <xf numFmtId="0" fontId="1" fillId="38" borderId="42" xfId="0" applyFont="1" applyFill="1" applyBorder="1" applyAlignment="1" applyProtection="1">
      <alignment horizontal="left"/>
      <protection locked="0"/>
    </xf>
    <xf numFmtId="0" fontId="1" fillId="38" borderId="131" xfId="0" applyFont="1" applyFill="1" applyBorder="1" applyAlignment="1" applyProtection="1">
      <alignment horizontal="left"/>
      <protection locked="0"/>
    </xf>
    <xf numFmtId="0" fontId="1" fillId="38" borderId="132" xfId="0" applyFont="1" applyFill="1" applyBorder="1" applyAlignment="1" applyProtection="1">
      <alignment horizontal="left"/>
      <protection locked="0"/>
    </xf>
    <xf numFmtId="0" fontId="1" fillId="38" borderId="44" xfId="0" applyFont="1" applyFill="1" applyBorder="1" applyAlignment="1" applyProtection="1">
      <alignment horizontal="left"/>
      <protection locked="0"/>
    </xf>
    <xf numFmtId="0" fontId="1" fillId="38" borderId="45" xfId="0" applyFont="1" applyFill="1" applyBorder="1" applyAlignment="1" applyProtection="1">
      <alignment horizontal="left"/>
      <protection locked="0"/>
    </xf>
    <xf numFmtId="0" fontId="1" fillId="33" borderId="38" xfId="0" applyFont="1" applyFill="1" applyBorder="1" applyAlignment="1" applyProtection="1">
      <alignment horizontal="left"/>
      <protection locked="0"/>
    </xf>
    <xf numFmtId="0" fontId="1" fillId="33" borderId="28" xfId="0" applyFont="1" applyFill="1" applyBorder="1" applyAlignment="1" applyProtection="1">
      <alignment horizontal="left"/>
      <protection locked="0"/>
    </xf>
    <xf numFmtId="0" fontId="1" fillId="33" borderId="39" xfId="0" applyFont="1" applyFill="1" applyBorder="1" applyAlignment="1" applyProtection="1">
      <alignment horizontal="left"/>
      <protection locked="0"/>
    </xf>
    <xf numFmtId="0" fontId="2" fillId="35" borderId="23" xfId="0" applyFont="1" applyFill="1" applyBorder="1" applyAlignment="1" applyProtection="1">
      <alignment/>
      <protection locked="0"/>
    </xf>
    <xf numFmtId="0" fontId="2" fillId="35" borderId="65" xfId="0" applyFont="1" applyFill="1" applyBorder="1" applyAlignment="1" applyProtection="1">
      <alignment/>
      <protection locked="0"/>
    </xf>
    <xf numFmtId="0" fontId="2" fillId="35" borderId="30" xfId="0" applyFont="1" applyFill="1" applyBorder="1" applyAlignment="1" applyProtection="1">
      <alignment/>
      <protection locked="0"/>
    </xf>
    <xf numFmtId="0" fontId="9" fillId="35" borderId="133" xfId="0" applyFont="1" applyFill="1" applyBorder="1" applyAlignment="1" applyProtection="1">
      <alignment/>
      <protection locked="0"/>
    </xf>
    <xf numFmtId="0" fontId="9" fillId="35" borderId="134" xfId="0" applyFont="1" applyFill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/>
      <protection locked="0"/>
    </xf>
    <xf numFmtId="168" fontId="68" fillId="34" borderId="70" xfId="0" applyNumberFormat="1" applyFont="1" applyFill="1" applyBorder="1" applyAlignment="1" applyProtection="1">
      <alignment/>
      <protection locked="0"/>
    </xf>
    <xf numFmtId="168" fontId="68" fillId="34" borderId="114" xfId="0" applyNumberFormat="1" applyFont="1" applyFill="1" applyBorder="1" applyAlignment="1" applyProtection="1">
      <alignment/>
      <protection locked="0"/>
    </xf>
    <xf numFmtId="168" fontId="68" fillId="34" borderId="15" xfId="0" applyNumberFormat="1" applyFont="1" applyFill="1" applyBorder="1" applyAlignment="1" applyProtection="1">
      <alignment/>
      <protection locked="0"/>
    </xf>
    <xf numFmtId="168" fontId="70" fillId="37" borderId="22" xfId="0" applyNumberFormat="1" applyFont="1" applyFill="1" applyBorder="1" applyAlignment="1" applyProtection="1">
      <alignment vertical="center"/>
      <protection locked="0"/>
    </xf>
    <xf numFmtId="0" fontId="1" fillId="0" borderId="97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40" borderId="135" xfId="0" applyFont="1" applyFill="1" applyBorder="1" applyAlignment="1" applyProtection="1">
      <alignment horizontal="center" vertical="center" wrapText="1"/>
      <protection locked="0"/>
    </xf>
    <xf numFmtId="0" fontId="1" fillId="40" borderId="136" xfId="0" applyFont="1" applyFill="1" applyBorder="1" applyAlignment="1" applyProtection="1">
      <alignment horizontal="center" vertical="center" wrapText="1"/>
      <protection locked="0"/>
    </xf>
    <xf numFmtId="0" fontId="1" fillId="40" borderId="137" xfId="0" applyFont="1" applyFill="1" applyBorder="1" applyAlignment="1" applyProtection="1">
      <alignment horizontal="center" vertical="center" wrapText="1"/>
      <protection locked="0"/>
    </xf>
    <xf numFmtId="0" fontId="73" fillId="40" borderId="135" xfId="0" applyFont="1" applyFill="1" applyBorder="1" applyAlignment="1" applyProtection="1">
      <alignment horizontal="left"/>
      <protection locked="0"/>
    </xf>
    <xf numFmtId="0" fontId="73" fillId="40" borderId="117" xfId="0" applyFont="1" applyFill="1" applyBorder="1" applyAlignment="1" applyProtection="1">
      <alignment horizontal="left"/>
      <protection locked="0"/>
    </xf>
    <xf numFmtId="0" fontId="73" fillId="40" borderId="36" xfId="0" applyFont="1" applyFill="1" applyBorder="1" applyAlignment="1" applyProtection="1">
      <alignment horizontal="left"/>
      <protection locked="0"/>
    </xf>
    <xf numFmtId="0" fontId="1" fillId="40" borderId="136" xfId="0" applyFont="1" applyFill="1" applyBorder="1" applyAlignment="1" applyProtection="1">
      <alignment horizontal="left"/>
      <protection locked="0"/>
    </xf>
    <xf numFmtId="0" fontId="1" fillId="40" borderId="72" xfId="0" applyFont="1" applyFill="1" applyBorder="1" applyAlignment="1" applyProtection="1">
      <alignment horizontal="left"/>
      <protection locked="0"/>
    </xf>
    <xf numFmtId="0" fontId="1" fillId="40" borderId="68" xfId="0" applyFont="1" applyFill="1" applyBorder="1" applyAlignment="1" applyProtection="1">
      <alignment horizontal="left"/>
      <protection locked="0"/>
    </xf>
    <xf numFmtId="0" fontId="1" fillId="40" borderId="137" xfId="0" applyFont="1" applyFill="1" applyBorder="1" applyAlignment="1" applyProtection="1">
      <alignment horizontal="left"/>
      <protection locked="0"/>
    </xf>
    <xf numFmtId="0" fontId="1" fillId="40" borderId="138" xfId="0" applyFont="1" applyFill="1" applyBorder="1" applyAlignment="1" applyProtection="1">
      <alignment horizontal="left"/>
      <protection locked="0"/>
    </xf>
    <xf numFmtId="0" fontId="1" fillId="40" borderId="43" xfId="0" applyFont="1" applyFill="1" applyBorder="1" applyAlignment="1" applyProtection="1">
      <alignment horizontal="left"/>
      <protection locked="0"/>
    </xf>
    <xf numFmtId="0" fontId="1" fillId="5" borderId="70" xfId="0" applyFont="1" applyFill="1" applyBorder="1" applyAlignment="1" applyProtection="1">
      <alignment wrapText="1"/>
      <protection locked="0"/>
    </xf>
    <xf numFmtId="0" fontId="1" fillId="5" borderId="114" xfId="0" applyFont="1" applyFill="1" applyBorder="1" applyAlignment="1" applyProtection="1">
      <alignment wrapText="1"/>
      <protection locked="0"/>
    </xf>
    <xf numFmtId="0" fontId="1" fillId="5" borderId="15" xfId="0" applyFont="1" applyFill="1" applyBorder="1" applyAlignment="1" applyProtection="1">
      <alignment wrapText="1"/>
      <protection locked="0"/>
    </xf>
    <xf numFmtId="168" fontId="68" fillId="34" borderId="139" xfId="0" applyNumberFormat="1" applyFont="1" applyFill="1" applyBorder="1" applyAlignment="1" applyProtection="1">
      <alignment/>
      <protection locked="0"/>
    </xf>
    <xf numFmtId="168" fontId="68" fillId="34" borderId="140" xfId="0" applyNumberFormat="1" applyFont="1" applyFill="1" applyBorder="1" applyAlignment="1" applyProtection="1">
      <alignment/>
      <protection locked="0"/>
    </xf>
    <xf numFmtId="168" fontId="68" fillId="34" borderId="141" xfId="0" applyNumberFormat="1" applyFont="1" applyFill="1" applyBorder="1" applyAlignment="1" applyProtection="1">
      <alignment/>
      <protection locked="0"/>
    </xf>
    <xf numFmtId="0" fontId="1" fillId="0" borderId="142" xfId="0" applyFont="1" applyFill="1" applyBorder="1" applyAlignment="1" applyProtection="1">
      <alignment/>
      <protection locked="0"/>
    </xf>
    <xf numFmtId="0" fontId="1" fillId="0" borderId="143" xfId="0" applyFont="1" applyFill="1" applyBorder="1" applyAlignment="1" applyProtection="1">
      <alignment/>
      <protection locked="0"/>
    </xf>
    <xf numFmtId="0" fontId="1" fillId="0" borderId="144" xfId="0" applyFont="1" applyFill="1" applyBorder="1" applyAlignment="1" applyProtection="1">
      <alignment/>
      <protection locked="0"/>
    </xf>
    <xf numFmtId="0" fontId="1" fillId="40" borderId="97" xfId="0" applyFont="1" applyFill="1" applyBorder="1" applyAlignment="1" applyProtection="1">
      <alignment horizontal="left"/>
      <protection locked="0"/>
    </xf>
    <xf numFmtId="0" fontId="1" fillId="40" borderId="0" xfId="0" applyFont="1" applyFill="1" applyBorder="1" applyAlignment="1" applyProtection="1">
      <alignment horizontal="left"/>
      <protection locked="0"/>
    </xf>
    <xf numFmtId="0" fontId="1" fillId="40" borderId="145" xfId="0" applyFont="1" applyFill="1" applyBorder="1" applyAlignment="1" applyProtection="1">
      <alignment horizontal="left"/>
      <protection locked="0"/>
    </xf>
    <xf numFmtId="0" fontId="1" fillId="40" borderId="34" xfId="0" applyFont="1" applyFill="1" applyBorder="1" applyAlignment="1" applyProtection="1">
      <alignment horizontal="left"/>
      <protection locked="0"/>
    </xf>
    <xf numFmtId="0" fontId="1" fillId="40" borderId="146" xfId="0" applyFont="1" applyFill="1" applyBorder="1" applyAlignment="1" applyProtection="1">
      <alignment horizontal="left"/>
      <protection locked="0"/>
    </xf>
    <xf numFmtId="0" fontId="1" fillId="40" borderId="33" xfId="0" applyFont="1" applyFill="1" applyBorder="1" applyAlignment="1" applyProtection="1">
      <alignment horizontal="left"/>
      <protection locked="0"/>
    </xf>
    <xf numFmtId="0" fontId="1" fillId="40" borderId="117" xfId="0" applyFont="1" applyFill="1" applyBorder="1" applyAlignment="1" applyProtection="1">
      <alignment horizontal="left"/>
      <protection locked="0"/>
    </xf>
    <xf numFmtId="0" fontId="1" fillId="40" borderId="36" xfId="0" applyFont="1" applyFill="1" applyBorder="1" applyAlignment="1" applyProtection="1">
      <alignment horizontal="left"/>
      <protection locked="0"/>
    </xf>
    <xf numFmtId="168" fontId="2" fillId="35" borderId="147" xfId="0" applyNumberFormat="1" applyFont="1" applyFill="1" applyBorder="1" applyAlignment="1" applyProtection="1">
      <alignment horizontal="left"/>
      <protection locked="0"/>
    </xf>
    <xf numFmtId="168" fontId="2" fillId="35" borderId="148" xfId="0" applyNumberFormat="1" applyFont="1" applyFill="1" applyBorder="1" applyAlignment="1" applyProtection="1">
      <alignment horizontal="left"/>
      <protection locked="0"/>
    </xf>
    <xf numFmtId="168" fontId="2" fillId="35" borderId="149" xfId="0" applyNumberFormat="1" applyFont="1" applyFill="1" applyBorder="1" applyAlignment="1" applyProtection="1">
      <alignment horizontal="left"/>
      <protection locked="0"/>
    </xf>
    <xf numFmtId="168" fontId="68" fillId="34" borderId="23" xfId="0" applyNumberFormat="1" applyFont="1" applyFill="1" applyBorder="1" applyAlignment="1" applyProtection="1">
      <alignment/>
      <protection locked="0"/>
    </xf>
    <xf numFmtId="168" fontId="68" fillId="34" borderId="65" xfId="0" applyNumberFormat="1" applyFont="1" applyFill="1" applyBorder="1" applyAlignment="1" applyProtection="1">
      <alignment/>
      <protection locked="0"/>
    </xf>
    <xf numFmtId="168" fontId="68" fillId="34" borderId="30" xfId="0" applyNumberFormat="1" applyFont="1" applyFill="1" applyBorder="1" applyAlignment="1" applyProtection="1">
      <alignment/>
      <protection locked="0"/>
    </xf>
    <xf numFmtId="168" fontId="68" fillId="34" borderId="150" xfId="0" applyNumberFormat="1" applyFont="1" applyFill="1" applyBorder="1" applyAlignment="1" applyProtection="1">
      <alignment/>
      <protection locked="0"/>
    </xf>
    <xf numFmtId="0" fontId="1" fillId="0" borderId="151" xfId="0" applyFont="1" applyBorder="1" applyAlignment="1" applyProtection="1">
      <alignment horizontal="left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150" xfId="0" applyFont="1" applyBorder="1" applyAlignment="1" applyProtection="1">
      <alignment horizontal="left"/>
      <protection locked="0"/>
    </xf>
    <xf numFmtId="0" fontId="1" fillId="0" borderId="151" xfId="0" applyFont="1" applyFill="1" applyBorder="1" applyAlignment="1" applyProtection="1">
      <alignment horizontal="left"/>
      <protection locked="0"/>
    </xf>
    <xf numFmtId="0" fontId="1" fillId="0" borderId="65" xfId="0" applyFont="1" applyFill="1" applyBorder="1" applyAlignment="1" applyProtection="1">
      <alignment horizontal="left"/>
      <protection locked="0"/>
    </xf>
    <xf numFmtId="0" fontId="1" fillId="0" borderId="150" xfId="0" applyFont="1" applyFill="1" applyBorder="1" applyAlignment="1" applyProtection="1">
      <alignment horizontal="left"/>
      <protection locked="0"/>
    </xf>
    <xf numFmtId="0" fontId="16" fillId="40" borderId="152" xfId="0" applyFont="1" applyFill="1" applyBorder="1" applyAlignment="1" applyProtection="1">
      <alignment horizontal="center" vertical="center" wrapText="1"/>
      <protection locked="0"/>
    </xf>
    <xf numFmtId="0" fontId="76" fillId="40" borderId="152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8" fontId="1" fillId="41" borderId="147" xfId="0" applyNumberFormat="1" applyFont="1" applyFill="1" applyBorder="1" applyAlignment="1" applyProtection="1">
      <alignment horizontal="right"/>
      <protection locked="0"/>
    </xf>
    <xf numFmtId="168" fontId="1" fillId="41" borderId="148" xfId="0" applyNumberFormat="1" applyFont="1" applyFill="1" applyBorder="1" applyAlignment="1" applyProtection="1">
      <alignment horizontal="right"/>
      <protection locked="0"/>
    </xf>
    <xf numFmtId="168" fontId="1" fillId="41" borderId="149" xfId="0" applyNumberFormat="1" applyFont="1" applyFill="1" applyBorder="1" applyAlignment="1" applyProtection="1">
      <alignment horizontal="right"/>
      <protection locked="0"/>
    </xf>
    <xf numFmtId="0" fontId="1" fillId="0" borderId="66" xfId="0" applyFont="1" applyFill="1" applyBorder="1" applyAlignment="1" applyProtection="1">
      <alignment/>
      <protection locked="0"/>
    </xf>
    <xf numFmtId="0" fontId="1" fillId="0" borderId="153" xfId="0" applyFont="1" applyFill="1" applyBorder="1" applyAlignment="1" applyProtection="1">
      <alignment/>
      <protection locked="0"/>
    </xf>
    <xf numFmtId="0" fontId="1" fillId="0" borderId="154" xfId="0" applyFont="1" applyFill="1" applyBorder="1" applyAlignment="1" applyProtection="1">
      <alignment/>
      <protection locked="0"/>
    </xf>
    <xf numFmtId="168" fontId="2" fillId="39" borderId="70" xfId="0" applyNumberFormat="1" applyFont="1" applyFill="1" applyBorder="1" applyAlignment="1" applyProtection="1">
      <alignment/>
      <protection locked="0"/>
    </xf>
    <xf numFmtId="168" fontId="2" fillId="39" borderId="114" xfId="0" applyNumberFormat="1" applyFont="1" applyFill="1" applyBorder="1" applyAlignment="1" applyProtection="1">
      <alignment/>
      <protection locked="0"/>
    </xf>
    <xf numFmtId="168" fontId="2" fillId="39" borderId="15" xfId="0" applyNumberFormat="1" applyFont="1" applyFill="1" applyBorder="1" applyAlignment="1" applyProtection="1">
      <alignment/>
      <protection locked="0"/>
    </xf>
    <xf numFmtId="0" fontId="1" fillId="0" borderId="100" xfId="0" applyFont="1" applyFill="1" applyBorder="1" applyAlignment="1" applyProtection="1">
      <alignment horizontal="left"/>
      <protection locked="0"/>
    </xf>
    <xf numFmtId="0" fontId="1" fillId="0" borderId="155" xfId="0" applyFont="1" applyFill="1" applyBorder="1" applyAlignment="1" applyProtection="1">
      <alignment horizontal="left"/>
      <protection locked="0"/>
    </xf>
    <xf numFmtId="0" fontId="1" fillId="0" borderId="156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guadalupe/AppData/Local/Documents%20and%20Settings/tosch/Local%20Settings/Local%20Settings/Temporary%20Internet%20Files/Local%20Settings/Local%20Settings/Local%20Settings/Temporary%20Internet%20Files/OLK15A/www.tc.edu/osp/tcadmininfo.htm" TargetMode="External" /><Relationship Id="rId2" Type="http://schemas.openxmlformats.org/officeDocument/2006/relationships/hyperlink" Target="http://www.tc.edu/osp/sponsor_forms.htm" TargetMode="Externa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K105"/>
  <sheetViews>
    <sheetView tabSelected="1" zoomScalePageLayoutView="0" workbookViewId="0" topLeftCell="A84">
      <selection activeCell="J95" sqref="J95"/>
    </sheetView>
  </sheetViews>
  <sheetFormatPr defaultColWidth="11.421875" defaultRowHeight="12.75"/>
  <cols>
    <col min="1" max="1" width="24.421875" style="92" customWidth="1"/>
    <col min="2" max="2" width="18.8515625" style="92" customWidth="1"/>
    <col min="3" max="3" width="15.00390625" style="100" customWidth="1"/>
    <col min="4" max="4" width="11.421875" style="100" customWidth="1"/>
    <col min="5" max="5" width="10.140625" style="107" customWidth="1"/>
    <col min="6" max="6" width="8.421875" style="108" bestFit="1" customWidth="1"/>
    <col min="7" max="7" width="9.8515625" style="104" bestFit="1" customWidth="1"/>
    <col min="8" max="9" width="11.421875" style="104" customWidth="1"/>
    <col min="10" max="10" width="8.421875" style="104" customWidth="1"/>
    <col min="11" max="11" width="10.00390625" style="100" customWidth="1"/>
    <col min="12" max="12" width="29.421875" style="92" customWidth="1"/>
    <col min="13" max="13" width="10.421875" style="92" bestFit="1" customWidth="1"/>
    <col min="14" max="16384" width="11.421875" style="92" customWidth="1"/>
  </cols>
  <sheetData>
    <row r="1" spans="1:13" s="90" customFormat="1" ht="15.75" customHeight="1">
      <c r="A1" s="10" t="s">
        <v>28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89"/>
      <c r="M1" s="89"/>
    </row>
    <row r="2" spans="1:13" s="90" customFormat="1" ht="15.75" customHeight="1">
      <c r="A2" s="11" t="s">
        <v>26</v>
      </c>
      <c r="B2" s="244"/>
      <c r="C2" s="245"/>
      <c r="D2" s="245"/>
      <c r="E2" s="245"/>
      <c r="F2" s="245"/>
      <c r="G2" s="245"/>
      <c r="H2" s="245"/>
      <c r="I2" s="245"/>
      <c r="J2" s="245"/>
      <c r="K2" s="246"/>
      <c r="L2" s="89"/>
      <c r="M2" s="91"/>
    </row>
    <row r="3" spans="1:12" s="90" customFormat="1" ht="15.75" customHeight="1">
      <c r="A3" s="11" t="s">
        <v>27</v>
      </c>
      <c r="B3" s="247"/>
      <c r="C3" s="248"/>
      <c r="D3" s="248"/>
      <c r="E3" s="248"/>
      <c r="F3" s="248"/>
      <c r="G3" s="248"/>
      <c r="H3" s="248"/>
      <c r="I3" s="248"/>
      <c r="J3" s="248"/>
      <c r="K3" s="249"/>
      <c r="L3" s="89"/>
    </row>
    <row r="4" spans="1:11" s="90" customFormat="1" ht="15.75" customHeight="1">
      <c r="A4" s="12" t="s">
        <v>31</v>
      </c>
      <c r="B4" s="250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12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</row>
    <row r="6" spans="1:245" s="94" customFormat="1" ht="29.25" customHeight="1">
      <c r="A6" s="21" t="s">
        <v>29</v>
      </c>
      <c r="B6" s="21" t="s">
        <v>30</v>
      </c>
      <c r="C6" s="21" t="s">
        <v>34</v>
      </c>
      <c r="D6" s="21" t="s">
        <v>89</v>
      </c>
      <c r="E6" s="21" t="s">
        <v>32</v>
      </c>
      <c r="F6" s="21" t="s">
        <v>21</v>
      </c>
      <c r="G6" s="21" t="s">
        <v>22</v>
      </c>
      <c r="H6" s="21" t="s">
        <v>23</v>
      </c>
      <c r="I6" s="21" t="s">
        <v>24</v>
      </c>
      <c r="J6" s="22" t="s">
        <v>25</v>
      </c>
      <c r="K6" s="21" t="s">
        <v>1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</row>
    <row r="7" spans="1:245" ht="12">
      <c r="A7" s="111" t="s">
        <v>2</v>
      </c>
      <c r="B7" s="23"/>
      <c r="C7" s="24">
        <v>0</v>
      </c>
      <c r="D7" s="132">
        <f>C7*1.035</f>
        <v>0</v>
      </c>
      <c r="E7" s="25">
        <v>0</v>
      </c>
      <c r="F7" s="137">
        <f aca="true" t="shared" si="0" ref="F7:F13">D7*E7</f>
        <v>0</v>
      </c>
      <c r="G7" s="138">
        <f aca="true" t="shared" si="1" ref="G7:J11">F7</f>
        <v>0</v>
      </c>
      <c r="H7" s="138">
        <f t="shared" si="1"/>
        <v>0</v>
      </c>
      <c r="I7" s="138">
        <f t="shared" si="1"/>
        <v>0</v>
      </c>
      <c r="J7" s="139">
        <f t="shared" si="1"/>
        <v>0</v>
      </c>
      <c r="K7" s="62">
        <f aca="true" t="shared" si="2" ref="K7:K13">SUM(F7:J7)</f>
        <v>0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</row>
    <row r="8" spans="1:245" ht="12">
      <c r="A8" s="112" t="s">
        <v>3</v>
      </c>
      <c r="B8" s="26"/>
      <c r="C8" s="27">
        <v>0</v>
      </c>
      <c r="D8" s="133">
        <f>C8*1.035</f>
        <v>0</v>
      </c>
      <c r="E8" s="28">
        <v>0</v>
      </c>
      <c r="F8" s="140">
        <f t="shared" si="0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2">
        <f t="shared" si="1"/>
        <v>0</v>
      </c>
      <c r="K8" s="63">
        <f t="shared" si="2"/>
        <v>0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</row>
    <row r="9" spans="1:245" ht="12">
      <c r="A9" s="112" t="s">
        <v>9</v>
      </c>
      <c r="B9" s="26"/>
      <c r="C9" s="27">
        <v>0</v>
      </c>
      <c r="D9" s="133">
        <f>C9*1.035</f>
        <v>0</v>
      </c>
      <c r="E9" s="28">
        <v>0</v>
      </c>
      <c r="F9" s="140">
        <f t="shared" si="0"/>
        <v>0</v>
      </c>
      <c r="G9" s="141">
        <f t="shared" si="1"/>
        <v>0</v>
      </c>
      <c r="H9" s="141">
        <f t="shared" si="1"/>
        <v>0</v>
      </c>
      <c r="I9" s="141">
        <f t="shared" si="1"/>
        <v>0</v>
      </c>
      <c r="J9" s="142">
        <f t="shared" si="1"/>
        <v>0</v>
      </c>
      <c r="K9" s="63">
        <f t="shared" si="2"/>
        <v>0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</row>
    <row r="10" spans="1:245" ht="12">
      <c r="A10" s="112" t="s">
        <v>10</v>
      </c>
      <c r="B10" s="26"/>
      <c r="C10" s="27">
        <v>0</v>
      </c>
      <c r="D10" s="133">
        <f>C10*1.035</f>
        <v>0</v>
      </c>
      <c r="E10" s="28">
        <v>0</v>
      </c>
      <c r="F10" s="140">
        <f t="shared" si="0"/>
        <v>0</v>
      </c>
      <c r="G10" s="141">
        <f t="shared" si="1"/>
        <v>0</v>
      </c>
      <c r="H10" s="141">
        <f t="shared" si="1"/>
        <v>0</v>
      </c>
      <c r="I10" s="141">
        <f t="shared" si="1"/>
        <v>0</v>
      </c>
      <c r="J10" s="142">
        <f t="shared" si="1"/>
        <v>0</v>
      </c>
      <c r="K10" s="63">
        <f t="shared" si="2"/>
        <v>0</v>
      </c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</row>
    <row r="11" spans="1:245" ht="12.75" thickBot="1">
      <c r="A11" s="113" t="s">
        <v>9</v>
      </c>
      <c r="B11" s="113"/>
      <c r="C11" s="29">
        <v>0</v>
      </c>
      <c r="D11" s="134">
        <f>C11*1.035</f>
        <v>0</v>
      </c>
      <c r="E11" s="30">
        <v>0</v>
      </c>
      <c r="F11" s="143">
        <f t="shared" si="0"/>
        <v>0</v>
      </c>
      <c r="G11" s="144">
        <f t="shared" si="1"/>
        <v>0</v>
      </c>
      <c r="H11" s="144">
        <f t="shared" si="1"/>
        <v>0</v>
      </c>
      <c r="I11" s="144">
        <f t="shared" si="1"/>
        <v>0</v>
      </c>
      <c r="J11" s="145">
        <f t="shared" si="1"/>
        <v>0</v>
      </c>
      <c r="K11" s="66">
        <f t="shared" si="2"/>
        <v>0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</row>
    <row r="12" spans="1:245" ht="12.75" thickTop="1">
      <c r="A12" s="85" t="s">
        <v>35</v>
      </c>
      <c r="B12" s="85"/>
      <c r="C12" s="86">
        <v>221900</v>
      </c>
      <c r="D12" s="135">
        <f>C12</f>
        <v>221900</v>
      </c>
      <c r="E12" s="87">
        <v>0</v>
      </c>
      <c r="F12" s="146">
        <f t="shared" si="0"/>
        <v>0</v>
      </c>
      <c r="G12" s="147">
        <f aca="true" t="shared" si="3" ref="G12:J13">F12</f>
        <v>0</v>
      </c>
      <c r="H12" s="147">
        <f t="shared" si="3"/>
        <v>0</v>
      </c>
      <c r="I12" s="147">
        <f t="shared" si="3"/>
        <v>0</v>
      </c>
      <c r="J12" s="147">
        <f t="shared" si="3"/>
        <v>0</v>
      </c>
      <c r="K12" s="88">
        <f t="shared" si="2"/>
        <v>0</v>
      </c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</row>
    <row r="13" spans="1:245" ht="12">
      <c r="A13" s="113" t="s">
        <v>35</v>
      </c>
      <c r="B13" s="113"/>
      <c r="C13" s="29">
        <v>221900</v>
      </c>
      <c r="D13" s="136">
        <f>C13</f>
        <v>221900</v>
      </c>
      <c r="E13" s="30">
        <v>0</v>
      </c>
      <c r="F13" s="140">
        <f t="shared" si="0"/>
        <v>0</v>
      </c>
      <c r="G13" s="141">
        <f t="shared" si="3"/>
        <v>0</v>
      </c>
      <c r="H13" s="141">
        <f t="shared" si="3"/>
        <v>0</v>
      </c>
      <c r="I13" s="141">
        <f t="shared" si="3"/>
        <v>0</v>
      </c>
      <c r="J13" s="141">
        <f t="shared" si="3"/>
        <v>0</v>
      </c>
      <c r="K13" s="64">
        <f t="shared" si="2"/>
        <v>0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</row>
    <row r="14" spans="1:245" s="96" customFormat="1" ht="31.5" customHeight="1">
      <c r="A14" s="114" t="s">
        <v>44</v>
      </c>
      <c r="B14" s="114" t="s">
        <v>30</v>
      </c>
      <c r="C14" s="114" t="s">
        <v>34</v>
      </c>
      <c r="D14" s="31" t="s">
        <v>89</v>
      </c>
      <c r="E14" s="114" t="s">
        <v>90</v>
      </c>
      <c r="F14" s="32" t="s">
        <v>21</v>
      </c>
      <c r="G14" s="114" t="s">
        <v>22</v>
      </c>
      <c r="H14" s="114" t="s">
        <v>23</v>
      </c>
      <c r="I14" s="114" t="s">
        <v>24</v>
      </c>
      <c r="J14" s="31" t="s">
        <v>25</v>
      </c>
      <c r="K14" s="114" t="s">
        <v>1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</row>
    <row r="15" spans="1:11" ht="12">
      <c r="A15" s="111" t="s">
        <v>6</v>
      </c>
      <c r="B15" s="111"/>
      <c r="C15" s="33">
        <v>0</v>
      </c>
      <c r="D15" s="148">
        <f aca="true" t="shared" si="4" ref="D15:D21">C15*1.035</f>
        <v>0</v>
      </c>
      <c r="E15" s="34">
        <v>0</v>
      </c>
      <c r="F15" s="137">
        <f>D15*E15</f>
        <v>0</v>
      </c>
      <c r="G15" s="138">
        <f aca="true" t="shared" si="5" ref="G15:J21">F15</f>
        <v>0</v>
      </c>
      <c r="H15" s="138">
        <f t="shared" si="5"/>
        <v>0</v>
      </c>
      <c r="I15" s="138">
        <f t="shared" si="5"/>
        <v>0</v>
      </c>
      <c r="J15" s="139">
        <f t="shared" si="5"/>
        <v>0</v>
      </c>
      <c r="K15" s="62">
        <f aca="true" t="shared" si="6" ref="K15:K21">SUM(F15:J15)</f>
        <v>0</v>
      </c>
    </row>
    <row r="16" spans="1:11" ht="12">
      <c r="A16" s="112" t="s">
        <v>7</v>
      </c>
      <c r="B16" s="26"/>
      <c r="C16" s="35">
        <v>0</v>
      </c>
      <c r="D16" s="149">
        <f t="shared" si="4"/>
        <v>0</v>
      </c>
      <c r="E16" s="28">
        <v>0</v>
      </c>
      <c r="F16" s="140">
        <f aca="true" t="shared" si="7" ref="F16:F21">D16*E16</f>
        <v>0</v>
      </c>
      <c r="G16" s="141">
        <f t="shared" si="5"/>
        <v>0</v>
      </c>
      <c r="H16" s="141">
        <f t="shared" si="5"/>
        <v>0</v>
      </c>
      <c r="I16" s="141">
        <f t="shared" si="5"/>
        <v>0</v>
      </c>
      <c r="J16" s="142">
        <f t="shared" si="5"/>
        <v>0</v>
      </c>
      <c r="K16" s="63">
        <f t="shared" si="6"/>
        <v>0</v>
      </c>
    </row>
    <row r="17" spans="1:11" ht="12.75" customHeight="1">
      <c r="A17" s="36" t="s">
        <v>8</v>
      </c>
      <c r="B17" s="26"/>
      <c r="C17" s="35">
        <v>0</v>
      </c>
      <c r="D17" s="149">
        <f t="shared" si="4"/>
        <v>0</v>
      </c>
      <c r="E17" s="28">
        <v>0</v>
      </c>
      <c r="F17" s="140">
        <f t="shared" si="7"/>
        <v>0</v>
      </c>
      <c r="G17" s="141">
        <f t="shared" si="5"/>
        <v>0</v>
      </c>
      <c r="H17" s="141">
        <f t="shared" si="5"/>
        <v>0</v>
      </c>
      <c r="I17" s="141">
        <f t="shared" si="5"/>
        <v>0</v>
      </c>
      <c r="J17" s="142">
        <f t="shared" si="5"/>
        <v>0</v>
      </c>
      <c r="K17" s="63">
        <f t="shared" si="6"/>
        <v>0</v>
      </c>
    </row>
    <row r="18" spans="1:11" ht="12">
      <c r="A18" s="112" t="s">
        <v>4</v>
      </c>
      <c r="B18" s="112"/>
      <c r="C18" s="27">
        <v>0</v>
      </c>
      <c r="D18" s="149">
        <f t="shared" si="4"/>
        <v>0</v>
      </c>
      <c r="E18" s="28">
        <v>0</v>
      </c>
      <c r="F18" s="140">
        <f t="shared" si="7"/>
        <v>0</v>
      </c>
      <c r="G18" s="141">
        <f t="shared" si="5"/>
        <v>0</v>
      </c>
      <c r="H18" s="141">
        <f t="shared" si="5"/>
        <v>0</v>
      </c>
      <c r="I18" s="141">
        <f t="shared" si="5"/>
        <v>0</v>
      </c>
      <c r="J18" s="142">
        <f t="shared" si="5"/>
        <v>0</v>
      </c>
      <c r="K18" s="63">
        <f t="shared" si="6"/>
        <v>0</v>
      </c>
    </row>
    <row r="19" spans="1:11" ht="12">
      <c r="A19" s="112" t="s">
        <v>11</v>
      </c>
      <c r="B19" s="112"/>
      <c r="C19" s="27">
        <v>0</v>
      </c>
      <c r="D19" s="149">
        <f t="shared" si="4"/>
        <v>0</v>
      </c>
      <c r="E19" s="28">
        <v>0</v>
      </c>
      <c r="F19" s="140">
        <f t="shared" si="7"/>
        <v>0</v>
      </c>
      <c r="G19" s="141">
        <f t="shared" si="5"/>
        <v>0</v>
      </c>
      <c r="H19" s="141">
        <f t="shared" si="5"/>
        <v>0</v>
      </c>
      <c r="I19" s="141">
        <f t="shared" si="5"/>
        <v>0</v>
      </c>
      <c r="J19" s="142">
        <f t="shared" si="5"/>
        <v>0</v>
      </c>
      <c r="K19" s="63">
        <f t="shared" si="6"/>
        <v>0</v>
      </c>
    </row>
    <row r="20" spans="1:11" ht="12">
      <c r="A20" s="112" t="s">
        <v>11</v>
      </c>
      <c r="B20" s="112"/>
      <c r="C20" s="27">
        <v>0</v>
      </c>
      <c r="D20" s="149">
        <f t="shared" si="4"/>
        <v>0</v>
      </c>
      <c r="E20" s="28">
        <v>0</v>
      </c>
      <c r="F20" s="140">
        <f t="shared" si="7"/>
        <v>0</v>
      </c>
      <c r="G20" s="141">
        <f t="shared" si="5"/>
        <v>0</v>
      </c>
      <c r="H20" s="141">
        <f t="shared" si="5"/>
        <v>0</v>
      </c>
      <c r="I20" s="141">
        <f t="shared" si="5"/>
        <v>0</v>
      </c>
      <c r="J20" s="142">
        <f t="shared" si="5"/>
        <v>0</v>
      </c>
      <c r="K20" s="63">
        <f t="shared" si="6"/>
        <v>0</v>
      </c>
    </row>
    <row r="21" spans="1:11" ht="12">
      <c r="A21" s="112" t="s">
        <v>11</v>
      </c>
      <c r="B21" s="113"/>
      <c r="C21" s="29">
        <v>0</v>
      </c>
      <c r="D21" s="150">
        <f t="shared" si="4"/>
        <v>0</v>
      </c>
      <c r="E21" s="37">
        <v>0</v>
      </c>
      <c r="F21" s="143">
        <f t="shared" si="7"/>
        <v>0</v>
      </c>
      <c r="G21" s="144">
        <f t="shared" si="5"/>
        <v>0</v>
      </c>
      <c r="H21" s="144">
        <f t="shared" si="5"/>
        <v>0</v>
      </c>
      <c r="I21" s="144">
        <f t="shared" si="5"/>
        <v>0</v>
      </c>
      <c r="J21" s="145">
        <f t="shared" si="5"/>
        <v>0</v>
      </c>
      <c r="K21" s="66">
        <f t="shared" si="6"/>
        <v>0</v>
      </c>
    </row>
    <row r="22" spans="1:11" s="96" customFormat="1" ht="30" customHeight="1">
      <c r="A22" s="253" t="s">
        <v>45</v>
      </c>
      <c r="B22" s="254"/>
      <c r="C22" s="254"/>
      <c r="D22" s="114" t="s">
        <v>0</v>
      </c>
      <c r="E22" s="199" t="s">
        <v>90</v>
      </c>
      <c r="F22" s="114" t="s">
        <v>21</v>
      </c>
      <c r="G22" s="114" t="s">
        <v>22</v>
      </c>
      <c r="H22" s="114" t="s">
        <v>23</v>
      </c>
      <c r="I22" s="114" t="s">
        <v>24</v>
      </c>
      <c r="J22" s="31" t="s">
        <v>25</v>
      </c>
      <c r="K22" s="114" t="s">
        <v>1</v>
      </c>
    </row>
    <row r="23" spans="1:11" ht="12">
      <c r="A23" s="255" t="s">
        <v>6</v>
      </c>
      <c r="B23" s="256"/>
      <c r="C23" s="256"/>
      <c r="D23" s="38">
        <v>0</v>
      </c>
      <c r="E23" s="25">
        <v>0</v>
      </c>
      <c r="F23" s="137">
        <f>D23*E23</f>
        <v>0</v>
      </c>
      <c r="G23" s="138">
        <f aca="true" t="shared" si="8" ref="G23:J30">F23</f>
        <v>0</v>
      </c>
      <c r="H23" s="138">
        <f t="shared" si="8"/>
        <v>0</v>
      </c>
      <c r="I23" s="138">
        <f t="shared" si="8"/>
        <v>0</v>
      </c>
      <c r="J23" s="139">
        <f t="shared" si="8"/>
        <v>0</v>
      </c>
      <c r="K23" s="62">
        <f aca="true" t="shared" si="9" ref="K23:K30">SUM(F23:J23)</f>
        <v>0</v>
      </c>
    </row>
    <row r="24" spans="1:11" ht="12">
      <c r="A24" s="223" t="s">
        <v>7</v>
      </c>
      <c r="B24" s="224"/>
      <c r="C24" s="224"/>
      <c r="D24" s="39">
        <v>0</v>
      </c>
      <c r="E24" s="28">
        <v>0</v>
      </c>
      <c r="F24" s="140">
        <f aca="true" t="shared" si="10" ref="F24:F30">D24*E24</f>
        <v>0</v>
      </c>
      <c r="G24" s="141">
        <f t="shared" si="8"/>
        <v>0</v>
      </c>
      <c r="H24" s="141">
        <f t="shared" si="8"/>
        <v>0</v>
      </c>
      <c r="I24" s="141">
        <f t="shared" si="8"/>
        <v>0</v>
      </c>
      <c r="J24" s="142">
        <f t="shared" si="8"/>
        <v>0</v>
      </c>
      <c r="K24" s="63">
        <f t="shared" si="9"/>
        <v>0</v>
      </c>
    </row>
    <row r="25" spans="1:11" ht="12">
      <c r="A25" s="223" t="s">
        <v>8</v>
      </c>
      <c r="B25" s="224"/>
      <c r="C25" s="224"/>
      <c r="D25" s="39">
        <v>0</v>
      </c>
      <c r="E25" s="28">
        <v>0</v>
      </c>
      <c r="F25" s="140">
        <f t="shared" si="10"/>
        <v>0</v>
      </c>
      <c r="G25" s="141">
        <f t="shared" si="8"/>
        <v>0</v>
      </c>
      <c r="H25" s="141">
        <f t="shared" si="8"/>
        <v>0</v>
      </c>
      <c r="I25" s="141">
        <f t="shared" si="8"/>
        <v>0</v>
      </c>
      <c r="J25" s="142">
        <f t="shared" si="8"/>
        <v>0</v>
      </c>
      <c r="K25" s="63">
        <f t="shared" si="9"/>
        <v>0</v>
      </c>
    </row>
    <row r="26" spans="1:11" ht="12">
      <c r="A26" s="223" t="s">
        <v>4</v>
      </c>
      <c r="B26" s="224"/>
      <c r="C26" s="224"/>
      <c r="D26" s="39">
        <v>0</v>
      </c>
      <c r="E26" s="28">
        <v>0</v>
      </c>
      <c r="F26" s="140">
        <f t="shared" si="10"/>
        <v>0</v>
      </c>
      <c r="G26" s="141">
        <f t="shared" si="8"/>
        <v>0</v>
      </c>
      <c r="H26" s="141">
        <f t="shared" si="8"/>
        <v>0</v>
      </c>
      <c r="I26" s="141">
        <f t="shared" si="8"/>
        <v>0</v>
      </c>
      <c r="J26" s="142">
        <f t="shared" si="8"/>
        <v>0</v>
      </c>
      <c r="K26" s="63">
        <f t="shared" si="9"/>
        <v>0</v>
      </c>
    </row>
    <row r="27" spans="1:11" ht="12">
      <c r="A27" s="223" t="s">
        <v>11</v>
      </c>
      <c r="B27" s="224"/>
      <c r="C27" s="224"/>
      <c r="D27" s="39">
        <v>0</v>
      </c>
      <c r="E27" s="28">
        <v>0</v>
      </c>
      <c r="F27" s="140">
        <f t="shared" si="10"/>
        <v>0</v>
      </c>
      <c r="G27" s="141">
        <f t="shared" si="8"/>
        <v>0</v>
      </c>
      <c r="H27" s="141">
        <f t="shared" si="8"/>
        <v>0</v>
      </c>
      <c r="I27" s="141">
        <f t="shared" si="8"/>
        <v>0</v>
      </c>
      <c r="J27" s="142">
        <f t="shared" si="8"/>
        <v>0</v>
      </c>
      <c r="K27" s="63">
        <f t="shared" si="9"/>
        <v>0</v>
      </c>
    </row>
    <row r="28" spans="1:11" ht="25.5">
      <c r="A28" s="261" t="s">
        <v>82</v>
      </c>
      <c r="B28" s="262"/>
      <c r="C28" s="262"/>
      <c r="D28" s="31" t="s">
        <v>12</v>
      </c>
      <c r="E28" s="199" t="s">
        <v>14</v>
      </c>
      <c r="F28" s="32" t="s">
        <v>21</v>
      </c>
      <c r="G28" s="199" t="s">
        <v>22</v>
      </c>
      <c r="H28" s="199" t="s">
        <v>23</v>
      </c>
      <c r="I28" s="199" t="s">
        <v>24</v>
      </c>
      <c r="J28" s="31" t="s">
        <v>25</v>
      </c>
      <c r="K28" s="199" t="s">
        <v>1</v>
      </c>
    </row>
    <row r="29" spans="1:11" ht="12">
      <c r="A29" s="223" t="s">
        <v>11</v>
      </c>
      <c r="B29" s="224"/>
      <c r="C29" s="224"/>
      <c r="D29" s="39">
        <v>0</v>
      </c>
      <c r="E29" s="41">
        <v>0</v>
      </c>
      <c r="F29" s="140">
        <f t="shared" si="10"/>
        <v>0</v>
      </c>
      <c r="G29" s="141">
        <f t="shared" si="8"/>
        <v>0</v>
      </c>
      <c r="H29" s="141">
        <f t="shared" si="8"/>
        <v>0</v>
      </c>
      <c r="I29" s="141">
        <f t="shared" si="8"/>
        <v>0</v>
      </c>
      <c r="J29" s="142">
        <f t="shared" si="8"/>
        <v>0</v>
      </c>
      <c r="K29" s="63">
        <f t="shared" si="9"/>
        <v>0</v>
      </c>
    </row>
    <row r="30" spans="1:11" ht="12">
      <c r="A30" s="223" t="s">
        <v>80</v>
      </c>
      <c r="B30" s="224"/>
      <c r="C30" s="224"/>
      <c r="D30" s="40">
        <v>0</v>
      </c>
      <c r="E30" s="41">
        <v>0</v>
      </c>
      <c r="F30" s="143">
        <f t="shared" si="10"/>
        <v>0</v>
      </c>
      <c r="G30" s="144">
        <f t="shared" si="8"/>
        <v>0</v>
      </c>
      <c r="H30" s="144">
        <f t="shared" si="8"/>
        <v>0</v>
      </c>
      <c r="I30" s="144">
        <f t="shared" si="8"/>
        <v>0</v>
      </c>
      <c r="J30" s="145">
        <f t="shared" si="8"/>
        <v>0</v>
      </c>
      <c r="K30" s="66">
        <f t="shared" si="9"/>
        <v>0</v>
      </c>
    </row>
    <row r="31" spans="1:11" s="96" customFormat="1" ht="28.5" customHeight="1">
      <c r="A31" s="261" t="s">
        <v>81</v>
      </c>
      <c r="B31" s="262"/>
      <c r="C31" s="262"/>
      <c r="D31" s="31" t="s">
        <v>12</v>
      </c>
      <c r="E31" s="114" t="s">
        <v>14</v>
      </c>
      <c r="F31" s="32" t="s">
        <v>21</v>
      </c>
      <c r="G31" s="114" t="s">
        <v>22</v>
      </c>
      <c r="H31" s="114" t="s">
        <v>23</v>
      </c>
      <c r="I31" s="114" t="s">
        <v>24</v>
      </c>
      <c r="J31" s="31" t="s">
        <v>25</v>
      </c>
      <c r="K31" s="114" t="s">
        <v>1</v>
      </c>
    </row>
    <row r="32" spans="1:11" ht="12">
      <c r="A32" s="255" t="s">
        <v>85</v>
      </c>
      <c r="B32" s="263"/>
      <c r="C32" s="263"/>
      <c r="D32" s="38">
        <v>0</v>
      </c>
      <c r="E32" s="41">
        <v>0</v>
      </c>
      <c r="F32" s="137">
        <f>D32*E32</f>
        <v>0</v>
      </c>
      <c r="G32" s="138">
        <f aca="true" t="shared" si="11" ref="G32:J34">F32</f>
        <v>0</v>
      </c>
      <c r="H32" s="138">
        <f t="shared" si="11"/>
        <v>0</v>
      </c>
      <c r="I32" s="138">
        <f t="shared" si="11"/>
        <v>0</v>
      </c>
      <c r="J32" s="139">
        <f t="shared" si="11"/>
        <v>0</v>
      </c>
      <c r="K32" s="62">
        <f>SUM(F32:J32)</f>
        <v>0</v>
      </c>
    </row>
    <row r="33" spans="1:11" ht="12">
      <c r="A33" s="223" t="s">
        <v>86</v>
      </c>
      <c r="B33" s="223"/>
      <c r="C33" s="264"/>
      <c r="D33" s="39">
        <v>0</v>
      </c>
      <c r="E33" s="42">
        <v>0</v>
      </c>
      <c r="F33" s="140">
        <f>D33*E33</f>
        <v>0</v>
      </c>
      <c r="G33" s="141">
        <f>F33</f>
        <v>0</v>
      </c>
      <c r="H33" s="141">
        <f>G33</f>
        <v>0</v>
      </c>
      <c r="I33" s="141">
        <f>H33</f>
        <v>0</v>
      </c>
      <c r="J33" s="142">
        <f>I33</f>
        <v>0</v>
      </c>
      <c r="K33" s="63">
        <f>SUM(F33:J33)</f>
        <v>0</v>
      </c>
    </row>
    <row r="34" spans="1:11" ht="12">
      <c r="A34" s="201" t="s">
        <v>91</v>
      </c>
      <c r="B34" s="201"/>
      <c r="C34" s="201"/>
      <c r="D34" s="39">
        <v>0</v>
      </c>
      <c r="E34" s="42">
        <v>0</v>
      </c>
      <c r="F34" s="140">
        <f>D34*E34</f>
        <v>0</v>
      </c>
      <c r="G34" s="141">
        <f t="shared" si="11"/>
        <v>0</v>
      </c>
      <c r="H34" s="141">
        <f t="shared" si="11"/>
        <v>0</v>
      </c>
      <c r="I34" s="141">
        <f t="shared" si="11"/>
        <v>0</v>
      </c>
      <c r="J34" s="142">
        <f t="shared" si="11"/>
        <v>0</v>
      </c>
      <c r="K34" s="63">
        <f>SUM(F34:J34)</f>
        <v>0</v>
      </c>
    </row>
    <row r="35" spans="1:11" s="97" customFormat="1" ht="12">
      <c r="A35" s="257" t="s">
        <v>76</v>
      </c>
      <c r="B35" s="258"/>
      <c r="C35" s="258"/>
      <c r="D35" s="258"/>
      <c r="E35" s="258"/>
      <c r="F35" s="67">
        <f aca="true" t="shared" si="12" ref="F35:K35">SUM(F7:F34)</f>
        <v>0</v>
      </c>
      <c r="G35" s="67">
        <f t="shared" si="12"/>
        <v>0</v>
      </c>
      <c r="H35" s="67">
        <f t="shared" si="12"/>
        <v>0</v>
      </c>
      <c r="I35" s="67">
        <f t="shared" si="12"/>
        <v>0</v>
      </c>
      <c r="J35" s="67">
        <f t="shared" si="12"/>
        <v>0</v>
      </c>
      <c r="K35" s="67">
        <f t="shared" si="12"/>
        <v>0</v>
      </c>
    </row>
    <row r="36" spans="1:11" s="98" customFormat="1" ht="18" customHeight="1">
      <c r="A36" s="259"/>
      <c r="B36" s="260"/>
      <c r="C36" s="260"/>
      <c r="D36" s="260"/>
      <c r="E36" s="43" t="s">
        <v>13</v>
      </c>
      <c r="F36" s="126"/>
      <c r="G36" s="126"/>
      <c r="H36" s="126"/>
      <c r="I36" s="126"/>
      <c r="J36" s="126"/>
      <c r="K36" s="115"/>
    </row>
    <row r="37" spans="1:11" ht="12.75" customHeight="1">
      <c r="A37" s="345" t="s">
        <v>83</v>
      </c>
      <c r="B37" s="346"/>
      <c r="C37" s="346"/>
      <c r="D37" s="347"/>
      <c r="E37" s="128">
        <v>0.41</v>
      </c>
      <c r="F37" s="151">
        <f>SUM(F7:F30)*E37</f>
        <v>0</v>
      </c>
      <c r="G37" s="152">
        <f>SUM(G7:G30)*E37</f>
        <v>0</v>
      </c>
      <c r="H37" s="153">
        <f>SUM(H7:H30)*E37</f>
        <v>0</v>
      </c>
      <c r="I37" s="153">
        <f>SUM(I7:I30)*E37</f>
        <v>0</v>
      </c>
      <c r="J37" s="153">
        <f>SUM(J7:J30)*E37</f>
        <v>0</v>
      </c>
      <c r="K37" s="68">
        <f>SUM(F37:J37)</f>
        <v>0</v>
      </c>
    </row>
    <row r="38" spans="1:12" ht="12.75" customHeight="1">
      <c r="A38" s="348" t="s">
        <v>84</v>
      </c>
      <c r="B38" s="349"/>
      <c r="C38" s="349"/>
      <c r="D38" s="350"/>
      <c r="E38" s="128">
        <v>0.081</v>
      </c>
      <c r="F38" s="154">
        <f>SUM(F32:F34)*E38</f>
        <v>0</v>
      </c>
      <c r="G38" s="140">
        <f>SUM(G32:G34)*E38</f>
        <v>0</v>
      </c>
      <c r="H38" s="140">
        <f>SUM(H32:H34)*E38</f>
        <v>0</v>
      </c>
      <c r="I38" s="140">
        <f>SUM(I32:I34)*E38</f>
        <v>0</v>
      </c>
      <c r="J38" s="155">
        <f>SUM(J32:J34)*E38</f>
        <v>0</v>
      </c>
      <c r="K38" s="129">
        <f>SUM(F38:J38)</f>
        <v>0</v>
      </c>
      <c r="L38" s="130"/>
    </row>
    <row r="39" spans="1:11" ht="12.75" customHeight="1">
      <c r="A39" s="341" t="s">
        <v>78</v>
      </c>
      <c r="B39" s="342"/>
      <c r="C39" s="342"/>
      <c r="D39" s="342"/>
      <c r="E39" s="344"/>
      <c r="F39" s="153">
        <f>SUM(F37:F38)</f>
        <v>0</v>
      </c>
      <c r="G39" s="153">
        <f>SUM(G37:G38)</f>
        <v>0</v>
      </c>
      <c r="H39" s="153">
        <f>SUM(H37:H38)</f>
        <v>0</v>
      </c>
      <c r="I39" s="153">
        <f>SUM(I37:I38)</f>
        <v>0</v>
      </c>
      <c r="J39" s="153">
        <f>SUM(J37:J38)</f>
        <v>0</v>
      </c>
      <c r="K39" s="131">
        <f>SUM(F39:J39)</f>
        <v>0</v>
      </c>
    </row>
    <row r="40" spans="1:11" s="97" customFormat="1" ht="12.75" customHeight="1">
      <c r="A40" s="341" t="s">
        <v>5</v>
      </c>
      <c r="B40" s="342"/>
      <c r="C40" s="342"/>
      <c r="D40" s="342"/>
      <c r="E40" s="343"/>
      <c r="F40" s="127">
        <f>F35+F39</f>
        <v>0</v>
      </c>
      <c r="G40" s="127">
        <f>G35+G39</f>
        <v>0</v>
      </c>
      <c r="H40" s="127">
        <f>H35+H39</f>
        <v>0</v>
      </c>
      <c r="I40" s="127">
        <f>I35+I39</f>
        <v>0</v>
      </c>
      <c r="J40" s="127">
        <f>J35+J39</f>
        <v>0</v>
      </c>
      <c r="K40" s="127">
        <f>SUM(K35,K39)</f>
        <v>0</v>
      </c>
    </row>
    <row r="41" spans="1:11" ht="12.75">
      <c r="A41" s="265" t="s">
        <v>19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7"/>
    </row>
    <row r="42" spans="1:11" ht="16.5" customHeight="1">
      <c r="A42" s="268" t="s">
        <v>16</v>
      </c>
      <c r="B42" s="260"/>
      <c r="C42" s="260"/>
      <c r="D42" s="260"/>
      <c r="E42" s="260"/>
      <c r="F42" s="44" t="s">
        <v>21</v>
      </c>
      <c r="G42" s="44" t="s">
        <v>22</v>
      </c>
      <c r="H42" s="44" t="s">
        <v>23</v>
      </c>
      <c r="I42" s="44" t="s">
        <v>24</v>
      </c>
      <c r="J42" s="44" t="s">
        <v>25</v>
      </c>
      <c r="K42" s="45" t="s">
        <v>1</v>
      </c>
    </row>
    <row r="43" spans="1:15" ht="12.75" customHeight="1">
      <c r="A43" s="269" t="s">
        <v>47</v>
      </c>
      <c r="B43" s="271" t="s">
        <v>36</v>
      </c>
      <c r="C43" s="272"/>
      <c r="D43" s="272"/>
      <c r="E43" s="273"/>
      <c r="F43" s="46">
        <v>0</v>
      </c>
      <c r="G43" s="47">
        <v>0</v>
      </c>
      <c r="H43" s="47">
        <v>0</v>
      </c>
      <c r="I43" s="47">
        <v>0</v>
      </c>
      <c r="J43" s="48">
        <v>0</v>
      </c>
      <c r="K43" s="156">
        <f>SUM(F43:J43)</f>
        <v>0</v>
      </c>
      <c r="M43" s="99"/>
      <c r="N43" s="99"/>
      <c r="O43" s="100"/>
    </row>
    <row r="44" spans="1:15" ht="12.75" customHeight="1">
      <c r="A44" s="270"/>
      <c r="B44" s="274" t="s">
        <v>37</v>
      </c>
      <c r="C44" s="275"/>
      <c r="D44" s="275"/>
      <c r="E44" s="276"/>
      <c r="F44" s="49">
        <v>0</v>
      </c>
      <c r="G44" s="50">
        <v>0</v>
      </c>
      <c r="H44" s="50">
        <v>0</v>
      </c>
      <c r="I44" s="50">
        <v>0</v>
      </c>
      <c r="J44" s="51">
        <v>0</v>
      </c>
      <c r="K44" s="157">
        <f>SUM(F44:J44)</f>
        <v>0</v>
      </c>
      <c r="M44" s="99"/>
      <c r="N44" s="99"/>
      <c r="O44" s="100"/>
    </row>
    <row r="45" spans="1:15" ht="12.75" customHeight="1" thickBot="1">
      <c r="A45" s="270"/>
      <c r="B45" s="277" t="s">
        <v>46</v>
      </c>
      <c r="C45" s="278"/>
      <c r="D45" s="278"/>
      <c r="E45" s="279"/>
      <c r="F45" s="167">
        <f>SUM(F43:F44)</f>
        <v>0</v>
      </c>
      <c r="G45" s="168">
        <f>SUM(G43:G44)</f>
        <v>0</v>
      </c>
      <c r="H45" s="168">
        <f>SUM(H43:H44)</f>
        <v>0</v>
      </c>
      <c r="I45" s="168">
        <f>SUM(I43:I44)</f>
        <v>0</v>
      </c>
      <c r="J45" s="169">
        <f>SUM(J43:J44)</f>
        <v>0</v>
      </c>
      <c r="K45" s="158">
        <f>SUM(F45:J45)</f>
        <v>0</v>
      </c>
      <c r="M45" s="101"/>
      <c r="N45" s="99"/>
      <c r="O45" s="100"/>
    </row>
    <row r="46" spans="1:15" s="102" customFormat="1" ht="12.75" customHeight="1" hidden="1">
      <c r="A46" s="270"/>
      <c r="B46" s="280" t="s">
        <v>51</v>
      </c>
      <c r="C46" s="281"/>
      <c r="D46" s="281"/>
      <c r="E46" s="282"/>
      <c r="F46" s="82">
        <f>SUM(F43:F44)</f>
        <v>0</v>
      </c>
      <c r="G46" s="61">
        <f>SUM(G43:G44,F46)</f>
        <v>0</v>
      </c>
      <c r="H46" s="61">
        <f>SUM(G46,H43:H44)</f>
        <v>0</v>
      </c>
      <c r="I46" s="61">
        <f>SUM(H46,I43:I44)</f>
        <v>0</v>
      </c>
      <c r="J46" s="83">
        <f>SUM(J43:J44,I46)</f>
        <v>0</v>
      </c>
      <c r="K46" s="159">
        <f>SUM(K43:K44)</f>
        <v>0</v>
      </c>
      <c r="M46" s="99"/>
      <c r="N46" s="99"/>
      <c r="O46" s="103"/>
    </row>
    <row r="47" spans="1:15" s="102" customFormat="1" ht="12.75" customHeight="1" hidden="1">
      <c r="A47" s="270"/>
      <c r="B47" s="283" t="s">
        <v>42</v>
      </c>
      <c r="C47" s="284"/>
      <c r="D47" s="284"/>
      <c r="E47" s="285"/>
      <c r="F47" s="69">
        <f>IF(F46&lt;=25000,F46,25000)</f>
        <v>0</v>
      </c>
      <c r="G47" s="70">
        <f>IF(G46&lt;=25000,G46-F46,IF(F46&gt;=25000,0,25000-F46))</f>
        <v>0</v>
      </c>
      <c r="H47" s="70">
        <f>IF(H46&lt;=25000,H46-G47-F47,IF(G46&gt;=25000,0,25000-G47-F47))</f>
        <v>0</v>
      </c>
      <c r="I47" s="70">
        <f>IF(I46&lt;=25000,I46-H47-G47-F47,IF(H46&gt;=25000,0,25000-H47-G47-F47))</f>
        <v>0</v>
      </c>
      <c r="J47" s="71">
        <f>IF(J46&lt;=25000,J46-I47-H47-G47-F47,IF(I46&gt;=25000,0,25000-I47-H47-G47-F47))</f>
        <v>0</v>
      </c>
      <c r="K47" s="160">
        <f>SUM(F47:J47)</f>
        <v>0</v>
      </c>
      <c r="M47" s="99"/>
      <c r="N47" s="99"/>
      <c r="O47" s="103"/>
    </row>
    <row r="48" spans="1:15" ht="12.75" customHeight="1">
      <c r="A48" s="270" t="s">
        <v>48</v>
      </c>
      <c r="B48" s="271" t="s">
        <v>36</v>
      </c>
      <c r="C48" s="272"/>
      <c r="D48" s="272"/>
      <c r="E48" s="273"/>
      <c r="F48" s="46">
        <v>0</v>
      </c>
      <c r="G48" s="47">
        <v>0</v>
      </c>
      <c r="H48" s="47">
        <v>0</v>
      </c>
      <c r="I48" s="47">
        <v>0</v>
      </c>
      <c r="J48" s="48">
        <v>0</v>
      </c>
      <c r="K48" s="161">
        <f>SUM(F48:J48)</f>
        <v>0</v>
      </c>
      <c r="M48" s="99"/>
      <c r="N48" s="99"/>
      <c r="O48" s="100"/>
    </row>
    <row r="49" spans="1:15" ht="12.75" customHeight="1">
      <c r="A49" s="270"/>
      <c r="B49" s="274" t="s">
        <v>37</v>
      </c>
      <c r="C49" s="275"/>
      <c r="D49" s="275"/>
      <c r="E49" s="276"/>
      <c r="F49" s="49">
        <v>0</v>
      </c>
      <c r="G49" s="50">
        <v>0</v>
      </c>
      <c r="H49" s="50">
        <v>0</v>
      </c>
      <c r="I49" s="50">
        <v>0</v>
      </c>
      <c r="J49" s="51">
        <v>0</v>
      </c>
      <c r="K49" s="162">
        <f>SUM(F49:J49)</f>
        <v>0</v>
      </c>
      <c r="M49" s="99"/>
      <c r="N49" s="99"/>
      <c r="O49" s="100"/>
    </row>
    <row r="50" spans="1:15" ht="12.75" customHeight="1" thickBot="1">
      <c r="A50" s="270"/>
      <c r="B50" s="277" t="s">
        <v>46</v>
      </c>
      <c r="C50" s="278"/>
      <c r="D50" s="278"/>
      <c r="E50" s="279"/>
      <c r="F50" s="167">
        <f>SUM(F48:F49)</f>
        <v>0</v>
      </c>
      <c r="G50" s="170">
        <f>SUM(G48:G49)</f>
        <v>0</v>
      </c>
      <c r="H50" s="167">
        <f>SUM(H48:H49)</f>
        <v>0</v>
      </c>
      <c r="I50" s="170">
        <f>SUM(I48:I49)</f>
        <v>0</v>
      </c>
      <c r="J50" s="171">
        <f>SUM(J48:J49)</f>
        <v>0</v>
      </c>
      <c r="K50" s="163">
        <f>SUM(F50:J50)</f>
        <v>0</v>
      </c>
      <c r="M50" s="99"/>
      <c r="N50" s="99"/>
      <c r="O50" s="100"/>
    </row>
    <row r="51" spans="1:14" ht="12.75" customHeight="1" hidden="1">
      <c r="A51" s="270"/>
      <c r="B51" s="280" t="s">
        <v>51</v>
      </c>
      <c r="C51" s="281"/>
      <c r="D51" s="281"/>
      <c r="E51" s="282"/>
      <c r="F51" s="82">
        <f>SUM(F48:F49)</f>
        <v>0</v>
      </c>
      <c r="G51" s="61">
        <f>SUM(G48:G49,F51)</f>
        <v>0</v>
      </c>
      <c r="H51" s="61">
        <f>SUM(G51,H48:H49)</f>
        <v>0</v>
      </c>
      <c r="I51" s="61">
        <f>SUM(H51,I48:I49)</f>
        <v>0</v>
      </c>
      <c r="J51" s="83">
        <f>SUM(J48:J49,I51)</f>
        <v>0</v>
      </c>
      <c r="K51" s="159">
        <f>SUM(K48:K49)</f>
        <v>0</v>
      </c>
      <c r="M51" s="99"/>
      <c r="N51" s="99"/>
    </row>
    <row r="52" spans="1:14" ht="12.75" customHeight="1" hidden="1">
      <c r="A52" s="286"/>
      <c r="B52" s="283" t="s">
        <v>42</v>
      </c>
      <c r="C52" s="284"/>
      <c r="D52" s="284"/>
      <c r="E52" s="285"/>
      <c r="F52" s="69">
        <f>IF(F51&lt;=25000,F51,25000)</f>
        <v>0</v>
      </c>
      <c r="G52" s="70">
        <f>IF(G51&lt;=25000,G51-F51,IF(F51&gt;=25000,0,25000-F51))</f>
        <v>0</v>
      </c>
      <c r="H52" s="70">
        <f>IF(H51&lt;=25000,H51-G52-F52,IF(G51&gt;=25000,0,25000-G52-F52))</f>
        <v>0</v>
      </c>
      <c r="I52" s="70">
        <f>IF(I51&lt;=25000,I51-H52-G52-F52,IF(H51&gt;=25000,0,25000-H52-G52-F52))</f>
        <v>0</v>
      </c>
      <c r="J52" s="71">
        <f>IF(J51&lt;=25000,J51-I52-H52-G52-F52,IF(I51&gt;=25000,0,25000-I52-H52-G52-F52))</f>
        <v>0</v>
      </c>
      <c r="K52" s="162">
        <f>SUM(F52:J52)</f>
        <v>0</v>
      </c>
      <c r="M52" s="99"/>
      <c r="N52" s="99"/>
    </row>
    <row r="53" spans="1:14" ht="12.75" customHeight="1">
      <c r="A53" s="270" t="s">
        <v>49</v>
      </c>
      <c r="B53" s="287" t="s">
        <v>36</v>
      </c>
      <c r="C53" s="288"/>
      <c r="D53" s="288"/>
      <c r="E53" s="289"/>
      <c r="F53" s="52">
        <v>0</v>
      </c>
      <c r="G53" s="53">
        <v>0</v>
      </c>
      <c r="H53" s="53">
        <v>0</v>
      </c>
      <c r="I53" s="53">
        <v>0</v>
      </c>
      <c r="J53" s="54">
        <v>0</v>
      </c>
      <c r="K53" s="161">
        <f>SUM(F53:J53)</f>
        <v>0</v>
      </c>
      <c r="M53" s="99"/>
      <c r="N53" s="99"/>
    </row>
    <row r="54" spans="1:14" ht="12.75" customHeight="1">
      <c r="A54" s="270"/>
      <c r="B54" s="274" t="s">
        <v>37</v>
      </c>
      <c r="C54" s="275"/>
      <c r="D54" s="275"/>
      <c r="E54" s="276"/>
      <c r="F54" s="49">
        <v>0</v>
      </c>
      <c r="G54" s="50">
        <v>0</v>
      </c>
      <c r="H54" s="50">
        <v>0</v>
      </c>
      <c r="I54" s="50">
        <v>0</v>
      </c>
      <c r="J54" s="51">
        <v>0</v>
      </c>
      <c r="K54" s="162">
        <f>SUM(F54:J54)</f>
        <v>0</v>
      </c>
      <c r="M54" s="99"/>
      <c r="N54" s="99"/>
    </row>
    <row r="55" spans="1:15" ht="12.75" customHeight="1" thickBot="1">
      <c r="A55" s="270"/>
      <c r="B55" s="277" t="s">
        <v>46</v>
      </c>
      <c r="C55" s="278"/>
      <c r="D55" s="278"/>
      <c r="E55" s="279"/>
      <c r="F55" s="167">
        <f>SUM(F53:F54)</f>
        <v>0</v>
      </c>
      <c r="G55" s="170">
        <f>SUM(G53:G54)</f>
        <v>0</v>
      </c>
      <c r="H55" s="170">
        <f>SUM(H53:H54)</f>
        <v>0</v>
      </c>
      <c r="I55" s="170">
        <f>SUM(I53:I54)</f>
        <v>0</v>
      </c>
      <c r="J55" s="169">
        <f>SUM(J53:J54)</f>
        <v>0</v>
      </c>
      <c r="K55" s="164">
        <f>SUM(F55:J55)</f>
        <v>0</v>
      </c>
      <c r="M55" s="99"/>
      <c r="N55" s="99"/>
      <c r="O55" s="100"/>
    </row>
    <row r="56" spans="1:14" ht="12.75" customHeight="1" hidden="1">
      <c r="A56" s="270"/>
      <c r="B56" s="280" t="s">
        <v>51</v>
      </c>
      <c r="C56" s="281"/>
      <c r="D56" s="281"/>
      <c r="E56" s="282"/>
      <c r="F56" s="82">
        <f>SUM(F53:F54)</f>
        <v>0</v>
      </c>
      <c r="G56" s="61">
        <f>SUM(G53:G54,F56)</f>
        <v>0</v>
      </c>
      <c r="H56" s="61">
        <f>SUM(G56,H53:H54)</f>
        <v>0</v>
      </c>
      <c r="I56" s="61">
        <f>SUM(H56,I53:I54)</f>
        <v>0</v>
      </c>
      <c r="J56" s="83">
        <f>SUM(J53:J54,I56)</f>
        <v>0</v>
      </c>
      <c r="K56" s="165">
        <f>SUM(K53:K54)</f>
        <v>0</v>
      </c>
      <c r="M56" s="99"/>
      <c r="N56" s="99"/>
    </row>
    <row r="57" spans="1:14" ht="12.75" customHeight="1" hidden="1">
      <c r="A57" s="270"/>
      <c r="B57" s="283" t="s">
        <v>42</v>
      </c>
      <c r="C57" s="284"/>
      <c r="D57" s="284"/>
      <c r="E57" s="285"/>
      <c r="F57" s="69">
        <f>IF(F56&lt;=25000,F56,25000)</f>
        <v>0</v>
      </c>
      <c r="G57" s="70">
        <f>IF(G56&lt;=25000,G56-F56,IF(F56&gt;=25000,0,25000-F56))</f>
        <v>0</v>
      </c>
      <c r="H57" s="70">
        <f>IF(H56&lt;=25000,H56-G57-F57,IF(G56&gt;=25000,0,25000-G57-F57))</f>
        <v>0</v>
      </c>
      <c r="I57" s="70">
        <f>IF(I56&lt;=25000,I56-H57-G57-F57,IF(H56&gt;=25000,0,25000-H57-G57-F57))</f>
        <v>0</v>
      </c>
      <c r="J57" s="71">
        <f>IF(J56&lt;=25000,J56-I57-H57-G57-F57,IF(I56&gt;=25000,0,25000-I57-H57-G57-F57))</f>
        <v>0</v>
      </c>
      <c r="K57" s="166">
        <f>SUM(F57:J57)</f>
        <v>0</v>
      </c>
      <c r="M57" s="99"/>
      <c r="N57" s="99"/>
    </row>
    <row r="58" spans="1:14" ht="12.75" customHeight="1">
      <c r="A58" s="270" t="s">
        <v>50</v>
      </c>
      <c r="B58" s="290" t="s">
        <v>36</v>
      </c>
      <c r="C58" s="272"/>
      <c r="D58" s="272"/>
      <c r="E58" s="273"/>
      <c r="F58" s="46">
        <v>0</v>
      </c>
      <c r="G58" s="47">
        <v>0</v>
      </c>
      <c r="H58" s="47">
        <v>0</v>
      </c>
      <c r="I58" s="47">
        <v>0</v>
      </c>
      <c r="J58" s="48">
        <v>0</v>
      </c>
      <c r="K58" s="161">
        <f>SUM(F58:J58)</f>
        <v>0</v>
      </c>
      <c r="M58" s="99"/>
      <c r="N58" s="99"/>
    </row>
    <row r="59" spans="1:14" ht="12.75" customHeight="1">
      <c r="A59" s="270"/>
      <c r="B59" s="291" t="s">
        <v>37</v>
      </c>
      <c r="C59" s="292"/>
      <c r="D59" s="292"/>
      <c r="E59" s="293"/>
      <c r="F59" s="55">
        <v>0</v>
      </c>
      <c r="G59" s="56">
        <v>0</v>
      </c>
      <c r="H59" s="56">
        <v>0</v>
      </c>
      <c r="I59" s="56">
        <v>0</v>
      </c>
      <c r="J59" s="57">
        <v>0</v>
      </c>
      <c r="K59" s="162">
        <f>SUM(F59:J59)</f>
        <v>0</v>
      </c>
      <c r="M59" s="99"/>
      <c r="N59" s="99"/>
    </row>
    <row r="60" spans="1:15" ht="12.75" customHeight="1" thickBot="1">
      <c r="A60" s="270"/>
      <c r="B60" s="277" t="s">
        <v>46</v>
      </c>
      <c r="C60" s="278"/>
      <c r="D60" s="278"/>
      <c r="E60" s="279"/>
      <c r="F60" s="167">
        <f>SUM(F58:F59)</f>
        <v>0</v>
      </c>
      <c r="G60" s="170">
        <f>SUM(G58:G59)</f>
        <v>0</v>
      </c>
      <c r="H60" s="170">
        <f>SUM(H58:H59)</f>
        <v>0</v>
      </c>
      <c r="I60" s="170">
        <f>SUM(I58:I59)</f>
        <v>0</v>
      </c>
      <c r="J60" s="172">
        <f>SUM(J58:J59)</f>
        <v>0</v>
      </c>
      <c r="K60" s="163">
        <f>SUM(F60:J60)</f>
        <v>0</v>
      </c>
      <c r="M60" s="99"/>
      <c r="N60" s="99"/>
      <c r="O60" s="100"/>
    </row>
    <row r="61" spans="1:14" ht="12.75" customHeight="1" hidden="1">
      <c r="A61" s="270"/>
      <c r="B61" s="280" t="s">
        <v>51</v>
      </c>
      <c r="C61" s="281"/>
      <c r="D61" s="281"/>
      <c r="E61" s="282"/>
      <c r="F61" s="82">
        <f>SUM(F58:F59)</f>
        <v>0</v>
      </c>
      <c r="G61" s="61">
        <f>SUM(G58:G59,F61)</f>
        <v>0</v>
      </c>
      <c r="H61" s="61">
        <f>SUM(G61,H58:H59)</f>
        <v>0</v>
      </c>
      <c r="I61" s="61">
        <f>SUM(H61,I58:I59)</f>
        <v>0</v>
      </c>
      <c r="J61" s="83">
        <f>SUM(J58:J59,I61)</f>
        <v>0</v>
      </c>
      <c r="K61" s="84">
        <f>SUM(K58:K59)</f>
        <v>0</v>
      </c>
      <c r="M61" s="99"/>
      <c r="N61" s="99"/>
    </row>
    <row r="62" spans="1:14" ht="12.75" customHeight="1" hidden="1">
      <c r="A62" s="286"/>
      <c r="B62" s="294" t="s">
        <v>42</v>
      </c>
      <c r="C62" s="295"/>
      <c r="D62" s="295"/>
      <c r="E62" s="296"/>
      <c r="F62" s="69">
        <f>IF(F61&lt;=25000,F61,25000)</f>
        <v>0</v>
      </c>
      <c r="G62" s="65">
        <f>IF(G61&lt;=25000,G61-F61,IF(F61&gt;=25000,0,25000-F61))</f>
        <v>0</v>
      </c>
      <c r="H62" s="65">
        <f>IF(H61&lt;=25000,H61-G62-F62,IF(G61&gt;=25000,0,25000-G62-F62))</f>
        <v>0</v>
      </c>
      <c r="I62" s="65">
        <f>IF(I61&lt;=25000,I61-H62-G62-F62,IF(H61&gt;=25000,0,25000-H62-G62-F62))</f>
        <v>0</v>
      </c>
      <c r="J62" s="72">
        <f>IF(J61&lt;=25000,J61-I62-H62-G62-F62,IF(I61&gt;=25000,0,25000-I62-H62-G62-F62))</f>
        <v>0</v>
      </c>
      <c r="K62" s="1">
        <f>SUM(F62:J62)</f>
        <v>0</v>
      </c>
      <c r="M62" s="99"/>
      <c r="N62" s="99"/>
    </row>
    <row r="63" spans="1:11" ht="12.75" customHeight="1">
      <c r="A63" s="297" t="s">
        <v>17</v>
      </c>
      <c r="B63" s="298"/>
      <c r="C63" s="298"/>
      <c r="D63" s="298"/>
      <c r="E63" s="299"/>
      <c r="F63" s="3">
        <f aca="true" t="shared" si="13" ref="F63:J64">F43+F48+F53+F58</f>
        <v>0</v>
      </c>
      <c r="G63" s="4">
        <f t="shared" si="13"/>
        <v>0</v>
      </c>
      <c r="H63" s="4">
        <f t="shared" si="13"/>
        <v>0</v>
      </c>
      <c r="I63" s="4">
        <f t="shared" si="13"/>
        <v>0</v>
      </c>
      <c r="J63" s="5">
        <f t="shared" si="13"/>
        <v>0</v>
      </c>
      <c r="K63" s="6">
        <f>SUM(F63:J63)</f>
        <v>0</v>
      </c>
    </row>
    <row r="64" spans="1:11" s="102" customFormat="1" ht="12.75" customHeight="1">
      <c r="A64" s="300" t="s">
        <v>18</v>
      </c>
      <c r="B64" s="301"/>
      <c r="C64" s="301"/>
      <c r="D64" s="301"/>
      <c r="E64" s="302"/>
      <c r="F64" s="7">
        <f>F44+F49+F54+F59</f>
        <v>0</v>
      </c>
      <c r="G64" s="7">
        <f t="shared" si="13"/>
        <v>0</v>
      </c>
      <c r="H64" s="7">
        <f t="shared" si="13"/>
        <v>0</v>
      </c>
      <c r="I64" s="7">
        <f t="shared" si="13"/>
        <v>0</v>
      </c>
      <c r="J64" s="7">
        <f t="shared" si="13"/>
        <v>0</v>
      </c>
      <c r="K64" s="8">
        <f>SUM(F64:J64)</f>
        <v>0</v>
      </c>
    </row>
    <row r="65" spans="1:16" ht="12.75" customHeight="1">
      <c r="A65" s="303" t="s">
        <v>15</v>
      </c>
      <c r="B65" s="304"/>
      <c r="C65" s="304"/>
      <c r="D65" s="304"/>
      <c r="E65" s="305"/>
      <c r="F65" s="2">
        <f>SUM(F63:F64)</f>
        <v>0</v>
      </c>
      <c r="G65" s="2">
        <f>SUM(G63:G64)</f>
        <v>0</v>
      </c>
      <c r="H65" s="2">
        <f>SUM(H63:H64)</f>
        <v>0</v>
      </c>
      <c r="I65" s="2">
        <f>SUM(I63:I64)</f>
        <v>0</v>
      </c>
      <c r="J65" s="2">
        <f>SUM(J63:J64)</f>
        <v>0</v>
      </c>
      <c r="K65" s="2">
        <f>SUM(F65:J65)</f>
        <v>0</v>
      </c>
      <c r="P65" s="104"/>
    </row>
    <row r="66" spans="1:14" ht="12" customHeight="1">
      <c r="A66" s="58" t="s">
        <v>43</v>
      </c>
      <c r="B66" s="59"/>
      <c r="C66" s="59"/>
      <c r="D66" s="59"/>
      <c r="E66" s="60"/>
      <c r="F66" s="9">
        <f aca="true" t="shared" si="14" ref="F66:K66">SUM(F47+F52+F57+F62)</f>
        <v>0</v>
      </c>
      <c r="G66" s="9">
        <f t="shared" si="14"/>
        <v>0</v>
      </c>
      <c r="H66" s="9">
        <f t="shared" si="14"/>
        <v>0</v>
      </c>
      <c r="I66" s="9">
        <f t="shared" si="14"/>
        <v>0</v>
      </c>
      <c r="J66" s="9">
        <f t="shared" si="14"/>
        <v>0</v>
      </c>
      <c r="K66" s="9">
        <f t="shared" si="14"/>
        <v>0</v>
      </c>
      <c r="L66" s="92" t="s">
        <v>60</v>
      </c>
      <c r="N66" s="102"/>
    </row>
    <row r="67" spans="1:11" ht="20.25" customHeight="1">
      <c r="A67" s="306" t="s">
        <v>20</v>
      </c>
      <c r="B67" s="306"/>
      <c r="C67" s="306"/>
      <c r="D67" s="306"/>
      <c r="E67" s="306"/>
      <c r="F67" s="114" t="s">
        <v>21</v>
      </c>
      <c r="G67" s="114" t="s">
        <v>22</v>
      </c>
      <c r="H67" s="114" t="s">
        <v>23</v>
      </c>
      <c r="I67" s="114" t="s">
        <v>24</v>
      </c>
      <c r="J67" s="31" t="s">
        <v>25</v>
      </c>
      <c r="K67" s="114" t="s">
        <v>1</v>
      </c>
    </row>
    <row r="68" spans="1:11" ht="12.75" customHeight="1">
      <c r="A68" s="228" t="s">
        <v>69</v>
      </c>
      <c r="B68" s="234" t="s">
        <v>67</v>
      </c>
      <c r="C68" s="238"/>
      <c r="D68" s="238"/>
      <c r="E68" s="239"/>
      <c r="F68" s="173">
        <v>0</v>
      </c>
      <c r="G68" s="173">
        <v>0</v>
      </c>
      <c r="H68" s="173">
        <v>0</v>
      </c>
      <c r="I68" s="173">
        <v>0</v>
      </c>
      <c r="J68" s="174">
        <v>0</v>
      </c>
      <c r="K68" s="202">
        <f>SUM(F68:J69)</f>
        <v>0</v>
      </c>
    </row>
    <row r="69" spans="1:11" ht="12.75" customHeight="1">
      <c r="A69" s="229"/>
      <c r="B69" s="235"/>
      <c r="C69" s="236"/>
      <c r="D69" s="236"/>
      <c r="E69" s="237"/>
      <c r="F69" s="175">
        <v>0</v>
      </c>
      <c r="G69" s="175">
        <v>0</v>
      </c>
      <c r="H69" s="175">
        <v>0</v>
      </c>
      <c r="I69" s="175">
        <v>0</v>
      </c>
      <c r="J69" s="176">
        <v>0</v>
      </c>
      <c r="K69" s="203"/>
    </row>
    <row r="70" spans="1:11" ht="12.75" customHeight="1">
      <c r="A70" s="230"/>
      <c r="B70" s="211" t="s">
        <v>68</v>
      </c>
      <c r="C70" s="211"/>
      <c r="D70" s="211"/>
      <c r="E70" s="212"/>
      <c r="F70" s="177">
        <v>0</v>
      </c>
      <c r="G70" s="177">
        <v>0</v>
      </c>
      <c r="H70" s="177">
        <v>0</v>
      </c>
      <c r="I70" s="177">
        <v>0</v>
      </c>
      <c r="J70" s="178">
        <v>0</v>
      </c>
      <c r="K70" s="124">
        <f>SUM(F70:J70)</f>
        <v>0</v>
      </c>
    </row>
    <row r="71" spans="1:11" ht="12.75" customHeight="1">
      <c r="A71" s="219" t="s">
        <v>56</v>
      </c>
      <c r="B71" s="217"/>
      <c r="C71" s="207"/>
      <c r="D71" s="207"/>
      <c r="E71" s="208"/>
      <c r="F71" s="179">
        <v>0</v>
      </c>
      <c r="G71" s="179">
        <v>0</v>
      </c>
      <c r="H71" s="179">
        <v>0</v>
      </c>
      <c r="I71" s="179">
        <v>0</v>
      </c>
      <c r="J71" s="180">
        <v>0</v>
      </c>
      <c r="K71" s="202">
        <f>SUM(F71:J74)</f>
        <v>0</v>
      </c>
    </row>
    <row r="72" spans="1:11" ht="12.75" customHeight="1">
      <c r="A72" s="220"/>
      <c r="B72" s="218"/>
      <c r="C72" s="209"/>
      <c r="D72" s="209"/>
      <c r="E72" s="210"/>
      <c r="F72" s="181">
        <v>0</v>
      </c>
      <c r="G72" s="181">
        <v>0</v>
      </c>
      <c r="H72" s="181">
        <v>0</v>
      </c>
      <c r="I72" s="181">
        <v>0</v>
      </c>
      <c r="J72" s="182">
        <v>0</v>
      </c>
      <c r="K72" s="213"/>
    </row>
    <row r="73" spans="1:11" ht="12.75" customHeight="1">
      <c r="A73" s="220"/>
      <c r="B73" s="218"/>
      <c r="C73" s="209"/>
      <c r="D73" s="209"/>
      <c r="E73" s="210"/>
      <c r="F73" s="181">
        <v>0</v>
      </c>
      <c r="G73" s="181">
        <v>0</v>
      </c>
      <c r="H73" s="181">
        <v>0</v>
      </c>
      <c r="I73" s="181">
        <v>0</v>
      </c>
      <c r="J73" s="182">
        <v>0</v>
      </c>
      <c r="K73" s="213"/>
    </row>
    <row r="74" spans="1:11" ht="12.75" customHeight="1">
      <c r="A74" s="221"/>
      <c r="B74" s="222"/>
      <c r="C74" s="211"/>
      <c r="D74" s="211"/>
      <c r="E74" s="212"/>
      <c r="F74" s="177">
        <v>0</v>
      </c>
      <c r="G74" s="177">
        <v>0</v>
      </c>
      <c r="H74" s="177">
        <v>0</v>
      </c>
      <c r="I74" s="177">
        <v>0</v>
      </c>
      <c r="J74" s="183">
        <v>0</v>
      </c>
      <c r="K74" s="203"/>
    </row>
    <row r="75" spans="1:11" ht="13.5" customHeight="1">
      <c r="A75" s="240" t="s">
        <v>71</v>
      </c>
      <c r="B75" s="209"/>
      <c r="C75" s="209"/>
      <c r="D75" s="209"/>
      <c r="E75" s="210"/>
      <c r="F75" s="184">
        <v>0</v>
      </c>
      <c r="G75" s="184">
        <v>0</v>
      </c>
      <c r="H75" s="184">
        <v>0</v>
      </c>
      <c r="I75" s="184">
        <v>0</v>
      </c>
      <c r="J75" s="185">
        <v>0</v>
      </c>
      <c r="K75" s="125">
        <f>SUM(F75:J75)</f>
        <v>0</v>
      </c>
    </row>
    <row r="76" spans="1:11" ht="13.5" customHeight="1">
      <c r="A76" s="204" t="s">
        <v>72</v>
      </c>
      <c r="B76" s="207"/>
      <c r="C76" s="207"/>
      <c r="D76" s="207"/>
      <c r="E76" s="208"/>
      <c r="F76" s="186">
        <v>0</v>
      </c>
      <c r="G76" s="186">
        <v>0</v>
      </c>
      <c r="H76" s="186">
        <v>0</v>
      </c>
      <c r="I76" s="186">
        <v>0</v>
      </c>
      <c r="J76" s="187">
        <v>0</v>
      </c>
      <c r="K76" s="202">
        <f>SUM(F76:J78)</f>
        <v>0</v>
      </c>
    </row>
    <row r="77" spans="1:11" ht="13.5" customHeight="1">
      <c r="A77" s="205"/>
      <c r="B77" s="209"/>
      <c r="C77" s="209"/>
      <c r="D77" s="209"/>
      <c r="E77" s="210"/>
      <c r="F77" s="181">
        <v>0</v>
      </c>
      <c r="G77" s="181">
        <v>0</v>
      </c>
      <c r="H77" s="181">
        <v>0</v>
      </c>
      <c r="I77" s="181">
        <v>0</v>
      </c>
      <c r="J77" s="188">
        <v>0</v>
      </c>
      <c r="K77" s="213"/>
    </row>
    <row r="78" spans="1:11" ht="13.5" customHeight="1">
      <c r="A78" s="206"/>
      <c r="B78" s="211"/>
      <c r="C78" s="211"/>
      <c r="D78" s="211"/>
      <c r="E78" s="212"/>
      <c r="F78" s="177">
        <v>0</v>
      </c>
      <c r="G78" s="177">
        <v>0</v>
      </c>
      <c r="H78" s="177">
        <v>0</v>
      </c>
      <c r="I78" s="177">
        <v>0</v>
      </c>
      <c r="J78" s="183">
        <v>0</v>
      </c>
      <c r="K78" s="203"/>
    </row>
    <row r="79" spans="1:12" ht="12.75">
      <c r="A79" s="214" t="s">
        <v>58</v>
      </c>
      <c r="B79" s="207"/>
      <c r="C79" s="207"/>
      <c r="D79" s="207"/>
      <c r="E79" s="208"/>
      <c r="F79" s="181">
        <v>0</v>
      </c>
      <c r="G79" s="181">
        <v>0</v>
      </c>
      <c r="H79" s="181">
        <v>0</v>
      </c>
      <c r="I79" s="181">
        <v>0</v>
      </c>
      <c r="J79" s="182">
        <v>0</v>
      </c>
      <c r="K79" s="202">
        <f>SUM(F79:J80)</f>
        <v>0</v>
      </c>
      <c r="L79" s="105"/>
    </row>
    <row r="80" spans="1:11" ht="13.5" customHeight="1">
      <c r="A80" s="215"/>
      <c r="B80" s="211"/>
      <c r="C80" s="211"/>
      <c r="D80" s="211"/>
      <c r="E80" s="212"/>
      <c r="F80" s="189">
        <v>0</v>
      </c>
      <c r="G80" s="189">
        <v>0</v>
      </c>
      <c r="H80" s="189">
        <v>0</v>
      </c>
      <c r="I80" s="189">
        <v>0</v>
      </c>
      <c r="J80" s="190">
        <v>0</v>
      </c>
      <c r="K80" s="203"/>
    </row>
    <row r="81" spans="1:11" ht="12.75" customHeight="1">
      <c r="A81" s="228" t="s">
        <v>75</v>
      </c>
      <c r="B81" s="217"/>
      <c r="C81" s="207"/>
      <c r="D81" s="207"/>
      <c r="E81" s="208"/>
      <c r="F81" s="186">
        <v>0</v>
      </c>
      <c r="G81" s="186">
        <v>0</v>
      </c>
      <c r="H81" s="186">
        <v>0</v>
      </c>
      <c r="I81" s="186">
        <v>0</v>
      </c>
      <c r="J81" s="191">
        <v>0</v>
      </c>
      <c r="K81" s="202">
        <f>SUM(F81:J83)</f>
        <v>0</v>
      </c>
    </row>
    <row r="82" spans="1:11" ht="12.75" customHeight="1">
      <c r="A82" s="307"/>
      <c r="B82" s="218"/>
      <c r="C82" s="209"/>
      <c r="D82" s="209"/>
      <c r="E82" s="210"/>
      <c r="F82" s="189">
        <v>0</v>
      </c>
      <c r="G82" s="189">
        <v>0</v>
      </c>
      <c r="H82" s="189">
        <v>0</v>
      </c>
      <c r="I82" s="189">
        <v>0</v>
      </c>
      <c r="J82" s="190">
        <v>0</v>
      </c>
      <c r="K82" s="213"/>
    </row>
    <row r="83" spans="1:11" ht="12.75" customHeight="1">
      <c r="A83" s="230"/>
      <c r="B83" s="222"/>
      <c r="C83" s="211"/>
      <c r="D83" s="211"/>
      <c r="E83" s="212"/>
      <c r="F83" s="177">
        <v>0</v>
      </c>
      <c r="G83" s="177">
        <v>0</v>
      </c>
      <c r="H83" s="177">
        <v>0</v>
      </c>
      <c r="I83" s="177">
        <v>0</v>
      </c>
      <c r="J83" s="178">
        <v>0</v>
      </c>
      <c r="K83" s="203"/>
    </row>
    <row r="84" spans="1:11" ht="12.75" customHeight="1">
      <c r="A84" s="216" t="s">
        <v>79</v>
      </c>
      <c r="B84" s="207"/>
      <c r="C84" s="207"/>
      <c r="D84" s="207"/>
      <c r="E84" s="208"/>
      <c r="F84" s="179">
        <v>0</v>
      </c>
      <c r="G84" s="179">
        <v>0</v>
      </c>
      <c r="H84" s="179">
        <v>0</v>
      </c>
      <c r="I84" s="179">
        <v>0</v>
      </c>
      <c r="J84" s="180">
        <v>0</v>
      </c>
      <c r="K84" s="73">
        <f aca="true" t="shared" si="15" ref="K84:K93">SUM(F84:J84)</f>
        <v>0</v>
      </c>
    </row>
    <row r="85" spans="1:11" ht="12.75" customHeight="1">
      <c r="A85" s="308" t="s">
        <v>74</v>
      </c>
      <c r="B85" s="209"/>
      <c r="C85" s="209"/>
      <c r="D85" s="209"/>
      <c r="E85" s="210"/>
      <c r="F85" s="181">
        <v>0</v>
      </c>
      <c r="G85" s="181">
        <v>0</v>
      </c>
      <c r="H85" s="181">
        <v>0</v>
      </c>
      <c r="I85" s="181">
        <v>0</v>
      </c>
      <c r="J85" s="182">
        <v>0</v>
      </c>
      <c r="K85" s="73">
        <f>SUM(F85:J85)</f>
        <v>0</v>
      </c>
    </row>
    <row r="86" spans="1:11" ht="12.75" customHeight="1">
      <c r="A86" s="308" t="s">
        <v>74</v>
      </c>
      <c r="B86" s="209"/>
      <c r="C86" s="209"/>
      <c r="D86" s="209"/>
      <c r="E86" s="210"/>
      <c r="F86" s="181">
        <v>0</v>
      </c>
      <c r="G86" s="181">
        <v>0</v>
      </c>
      <c r="H86" s="181">
        <v>0</v>
      </c>
      <c r="I86" s="181">
        <v>0</v>
      </c>
      <c r="J86" s="182">
        <v>0</v>
      </c>
      <c r="K86" s="73">
        <f t="shared" si="15"/>
        <v>0</v>
      </c>
    </row>
    <row r="87" spans="1:11" ht="12.75" customHeight="1" thickBot="1">
      <c r="A87" s="363" t="s">
        <v>74</v>
      </c>
      <c r="B87" s="364"/>
      <c r="C87" s="364"/>
      <c r="D87" s="364"/>
      <c r="E87" s="365"/>
      <c r="F87" s="192">
        <v>0</v>
      </c>
      <c r="G87" s="192">
        <v>0</v>
      </c>
      <c r="H87" s="192">
        <v>0</v>
      </c>
      <c r="I87" s="192">
        <v>0</v>
      </c>
      <c r="J87" s="193">
        <v>0</v>
      </c>
      <c r="K87" s="76">
        <f>SUM(F87:J87)</f>
        <v>0</v>
      </c>
    </row>
    <row r="88" spans="1:12" ht="12">
      <c r="A88" s="309" t="s">
        <v>59</v>
      </c>
      <c r="B88" s="312" t="s">
        <v>38</v>
      </c>
      <c r="C88" s="313"/>
      <c r="D88" s="313"/>
      <c r="E88" s="314"/>
      <c r="F88" s="179">
        <v>0</v>
      </c>
      <c r="G88" s="179">
        <v>0</v>
      </c>
      <c r="H88" s="179">
        <v>0</v>
      </c>
      <c r="I88" s="179">
        <v>0</v>
      </c>
      <c r="J88" s="180">
        <v>0</v>
      </c>
      <c r="K88" s="75">
        <f t="shared" si="15"/>
        <v>0</v>
      </c>
      <c r="L88" s="351" t="s">
        <v>77</v>
      </c>
    </row>
    <row r="89" spans="1:12" ht="12">
      <c r="A89" s="310"/>
      <c r="B89" s="315" t="s">
        <v>39</v>
      </c>
      <c r="C89" s="316"/>
      <c r="D89" s="316"/>
      <c r="E89" s="317"/>
      <c r="F89" s="181">
        <v>0</v>
      </c>
      <c r="G89" s="181">
        <v>0</v>
      </c>
      <c r="H89" s="181">
        <v>0</v>
      </c>
      <c r="I89" s="181">
        <v>0</v>
      </c>
      <c r="J89" s="182">
        <v>0</v>
      </c>
      <c r="K89" s="73">
        <f t="shared" si="15"/>
        <v>0</v>
      </c>
      <c r="L89" s="352"/>
    </row>
    <row r="90" spans="1:12" ht="12">
      <c r="A90" s="311"/>
      <c r="B90" s="318" t="s">
        <v>40</v>
      </c>
      <c r="C90" s="319"/>
      <c r="D90" s="319"/>
      <c r="E90" s="320"/>
      <c r="F90" s="194">
        <v>0</v>
      </c>
      <c r="G90" s="194">
        <v>0</v>
      </c>
      <c r="H90" s="194">
        <v>0</v>
      </c>
      <c r="I90" s="194">
        <v>0</v>
      </c>
      <c r="J90" s="195">
        <v>0</v>
      </c>
      <c r="K90" s="74">
        <f t="shared" si="15"/>
        <v>0</v>
      </c>
      <c r="L90" s="352"/>
    </row>
    <row r="91" spans="1:12" ht="12">
      <c r="A91" s="231" t="s">
        <v>70</v>
      </c>
      <c r="B91" s="232"/>
      <c r="C91" s="232"/>
      <c r="D91" s="232"/>
      <c r="E91" s="233"/>
      <c r="F91" s="181">
        <v>0</v>
      </c>
      <c r="G91" s="181">
        <v>0</v>
      </c>
      <c r="H91" s="181">
        <v>0</v>
      </c>
      <c r="I91" s="181">
        <v>0</v>
      </c>
      <c r="J91" s="182">
        <v>0</v>
      </c>
      <c r="K91" s="73">
        <f>SUM(F91:J91)</f>
        <v>0</v>
      </c>
      <c r="L91" s="352"/>
    </row>
    <row r="92" spans="1:12" ht="12.75" thickBot="1">
      <c r="A92" s="330" t="s">
        <v>41</v>
      </c>
      <c r="B92" s="331"/>
      <c r="C92" s="331"/>
      <c r="D92" s="331"/>
      <c r="E92" s="332"/>
      <c r="F92" s="181">
        <v>0</v>
      </c>
      <c r="G92" s="181">
        <v>0</v>
      </c>
      <c r="H92" s="181">
        <v>0</v>
      </c>
      <c r="I92" s="181">
        <v>0</v>
      </c>
      <c r="J92" s="182">
        <v>0</v>
      </c>
      <c r="K92" s="73">
        <f t="shared" si="15"/>
        <v>0</v>
      </c>
      <c r="L92" s="352"/>
    </row>
    <row r="93" spans="1:12" ht="12">
      <c r="A93" s="333" t="s">
        <v>87</v>
      </c>
      <c r="B93" s="316"/>
      <c r="C93" s="334"/>
      <c r="D93" s="118">
        <v>1970</v>
      </c>
      <c r="E93" s="119" t="str">
        <f>IF(E32=0,"0",IF(E32=1,"12",IF(E32=2,"24",IF(E32=3,"36",IF(E32=4,"48")))))</f>
        <v>0</v>
      </c>
      <c r="F93" s="196">
        <f aca="true" t="shared" si="16" ref="F93:J94">D93*E93*1.04</f>
        <v>0</v>
      </c>
      <c r="G93" s="197">
        <f>F93*1.04</f>
        <v>0</v>
      </c>
      <c r="H93" s="197">
        <f>G93*1.04</f>
        <v>0</v>
      </c>
      <c r="I93" s="197">
        <f>H93*1.04</f>
        <v>0</v>
      </c>
      <c r="J93" s="198">
        <f>I93*1.04</f>
        <v>0</v>
      </c>
      <c r="K93" s="73">
        <f t="shared" si="15"/>
        <v>0</v>
      </c>
      <c r="L93" s="352"/>
    </row>
    <row r="94" spans="1:12" ht="12.75" thickBot="1">
      <c r="A94" s="333" t="s">
        <v>88</v>
      </c>
      <c r="B94" s="316"/>
      <c r="C94" s="334"/>
      <c r="D94" s="120">
        <v>1970</v>
      </c>
      <c r="E94" s="121">
        <v>0</v>
      </c>
      <c r="F94" s="196">
        <f t="shared" si="16"/>
        <v>0</v>
      </c>
      <c r="G94" s="197">
        <f>F94*1.04</f>
        <v>0</v>
      </c>
      <c r="H94" s="197">
        <f>G94*1.04</f>
        <v>0</v>
      </c>
      <c r="I94" s="197">
        <f>H94*1.04</f>
        <v>0</v>
      </c>
      <c r="J94" s="198">
        <f>I94*1.04</f>
        <v>0</v>
      </c>
      <c r="K94" s="73">
        <f>SUM(F94:J94)</f>
        <v>0</v>
      </c>
      <c r="L94" s="352"/>
    </row>
    <row r="95" spans="1:12" s="97" customFormat="1" ht="12">
      <c r="A95" s="335" t="s">
        <v>57</v>
      </c>
      <c r="B95" s="336"/>
      <c r="C95" s="336"/>
      <c r="D95" s="336"/>
      <c r="E95" s="337"/>
      <c r="F95" s="181">
        <v>0</v>
      </c>
      <c r="G95" s="181">
        <v>0</v>
      </c>
      <c r="H95" s="181">
        <v>0</v>
      </c>
      <c r="I95" s="181">
        <v>0</v>
      </c>
      <c r="J95" s="182">
        <v>0</v>
      </c>
      <c r="K95" s="73">
        <f>SUM(F95:J95)</f>
        <v>0</v>
      </c>
      <c r="L95" s="352"/>
    </row>
    <row r="96" spans="1:12" s="106" customFormat="1" ht="12.75" thickBot="1">
      <c r="A96" s="333" t="s">
        <v>73</v>
      </c>
      <c r="B96" s="316"/>
      <c r="C96" s="316"/>
      <c r="D96" s="316"/>
      <c r="E96" s="317"/>
      <c r="F96" s="192">
        <v>0</v>
      </c>
      <c r="G96" s="192">
        <v>0</v>
      </c>
      <c r="H96" s="192">
        <v>0</v>
      </c>
      <c r="I96" s="192">
        <v>0</v>
      </c>
      <c r="J96" s="193">
        <v>0</v>
      </c>
      <c r="K96" s="76">
        <f>SUM(F96:J96)</f>
        <v>0</v>
      </c>
      <c r="L96" s="352"/>
    </row>
    <row r="97" spans="1:11" ht="12.75" customHeight="1">
      <c r="A97" s="324" t="s">
        <v>33</v>
      </c>
      <c r="B97" s="325"/>
      <c r="C97" s="325"/>
      <c r="D97" s="325"/>
      <c r="E97" s="326"/>
      <c r="F97" s="77">
        <f>SUM(F68:F96)+F65</f>
        <v>0</v>
      </c>
      <c r="G97" s="77">
        <f>SUM(G68:G96)+G65</f>
        <v>0</v>
      </c>
      <c r="H97" s="77">
        <f>SUM(H68:H96)+H65</f>
        <v>0</v>
      </c>
      <c r="I97" s="77">
        <f>SUM(I68:I96)+I65</f>
        <v>0</v>
      </c>
      <c r="J97" s="78">
        <f>SUM(J68:J96)+J65</f>
        <v>0</v>
      </c>
      <c r="K97" s="79">
        <f>SUM(F97:J97)</f>
        <v>0</v>
      </c>
    </row>
    <row r="98" spans="1:11" ht="12">
      <c r="A98" s="327"/>
      <c r="B98" s="328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1:11" ht="12.75" customHeight="1">
      <c r="A99" s="354" t="s">
        <v>66</v>
      </c>
      <c r="B99" s="355"/>
      <c r="C99" s="355"/>
      <c r="D99" s="355"/>
      <c r="E99" s="356"/>
      <c r="F99" s="123">
        <f>SUM(F66,F40,F68:F87)</f>
        <v>0</v>
      </c>
      <c r="G99" s="123">
        <f>SUM(G66,G40,G68:G87)</f>
        <v>0</v>
      </c>
      <c r="H99" s="123">
        <f>SUM(H66,H40,H68:H87)</f>
        <v>0</v>
      </c>
      <c r="I99" s="123">
        <f>SUM(I66,I40,I68:I87)</f>
        <v>0</v>
      </c>
      <c r="J99" s="123">
        <f>SUM(J66,J40,J68:J87)</f>
        <v>0</v>
      </c>
      <c r="K99" s="123">
        <f>SUM(F99:J99)</f>
        <v>0</v>
      </c>
    </row>
    <row r="100" spans="1:12" ht="12.75" customHeight="1">
      <c r="A100" s="357"/>
      <c r="B100" s="358"/>
      <c r="C100" s="358"/>
      <c r="D100" s="358"/>
      <c r="E100" s="358"/>
      <c r="F100" s="358"/>
      <c r="G100" s="358"/>
      <c r="H100" s="358"/>
      <c r="I100" s="358"/>
      <c r="J100" s="358"/>
      <c r="K100" s="359"/>
      <c r="L100" s="353"/>
    </row>
    <row r="101" spans="1:12" ht="12.75" customHeight="1">
      <c r="A101" s="360" t="s">
        <v>64</v>
      </c>
      <c r="B101" s="361"/>
      <c r="C101" s="361"/>
      <c r="D101" s="361"/>
      <c r="E101" s="362"/>
      <c r="F101" s="109">
        <f aca="true" t="shared" si="17" ref="F101:K101">SUM(F40,F63,F68:F96)</f>
        <v>0</v>
      </c>
      <c r="G101" s="109">
        <f t="shared" si="17"/>
        <v>0</v>
      </c>
      <c r="H101" s="109">
        <f t="shared" si="17"/>
        <v>0</v>
      </c>
      <c r="I101" s="109">
        <f t="shared" si="17"/>
        <v>0</v>
      </c>
      <c r="J101" s="109">
        <f t="shared" si="17"/>
        <v>0</v>
      </c>
      <c r="K101" s="110">
        <f t="shared" si="17"/>
        <v>0</v>
      </c>
      <c r="L101" s="353"/>
    </row>
    <row r="102" spans="1:11" ht="12.75" customHeight="1">
      <c r="A102" s="321" t="s">
        <v>61</v>
      </c>
      <c r="B102" s="322"/>
      <c r="C102" s="322"/>
      <c r="D102" s="323"/>
      <c r="E102" s="200">
        <v>0.43</v>
      </c>
      <c r="F102" s="122">
        <f>F99*$E$102</f>
        <v>0</v>
      </c>
      <c r="G102" s="122">
        <f>G99*$E$102</f>
        <v>0</v>
      </c>
      <c r="H102" s="122">
        <f>H99*$E$102</f>
        <v>0</v>
      </c>
      <c r="I102" s="122">
        <f>I99*$E$102</f>
        <v>0</v>
      </c>
      <c r="J102" s="122">
        <f>J99*$E$102</f>
        <v>0</v>
      </c>
      <c r="K102" s="122">
        <f>SUM(F102:J102)</f>
        <v>0</v>
      </c>
    </row>
    <row r="103" spans="1:11" ht="12.75" customHeight="1">
      <c r="A103" s="225" t="s">
        <v>62</v>
      </c>
      <c r="B103" s="226"/>
      <c r="C103" s="226"/>
      <c r="D103" s="226"/>
      <c r="E103" s="227"/>
      <c r="F103" s="122">
        <f>F64</f>
        <v>0</v>
      </c>
      <c r="G103" s="122">
        <f>G64</f>
        <v>0</v>
      </c>
      <c r="H103" s="122">
        <f>H64</f>
        <v>0</v>
      </c>
      <c r="I103" s="122">
        <f>I64</f>
        <v>0</v>
      </c>
      <c r="J103" s="122">
        <f>J64</f>
        <v>0</v>
      </c>
      <c r="K103" s="122">
        <f>SUM(F103:J103)</f>
        <v>0</v>
      </c>
    </row>
    <row r="104" spans="1:11" ht="12.75" customHeight="1">
      <c r="A104" s="338" t="s">
        <v>63</v>
      </c>
      <c r="B104" s="339"/>
      <c r="C104" s="339"/>
      <c r="D104" s="339"/>
      <c r="E104" s="340"/>
      <c r="F104" s="80">
        <f>SUM(F102:F103)</f>
        <v>0</v>
      </c>
      <c r="G104" s="80">
        <f>SUM(G102:G103)</f>
        <v>0</v>
      </c>
      <c r="H104" s="80">
        <f>SUM(H102:H103)</f>
        <v>0</v>
      </c>
      <c r="I104" s="80">
        <f>SUM(I102:I103)</f>
        <v>0</v>
      </c>
      <c r="J104" s="80">
        <f>SUM(J102:J103)</f>
        <v>0</v>
      </c>
      <c r="K104" s="80">
        <f>SUM(F104:J104)</f>
        <v>0</v>
      </c>
    </row>
    <row r="105" spans="1:11" ht="12.75" customHeight="1">
      <c r="A105" s="303" t="s">
        <v>65</v>
      </c>
      <c r="B105" s="304"/>
      <c r="C105" s="304"/>
      <c r="D105" s="304"/>
      <c r="E105" s="305"/>
      <c r="F105" s="81">
        <f aca="true" t="shared" si="18" ref="F105:K105">F101+F104</f>
        <v>0</v>
      </c>
      <c r="G105" s="81">
        <f t="shared" si="18"/>
        <v>0</v>
      </c>
      <c r="H105" s="81">
        <f t="shared" si="18"/>
        <v>0</v>
      </c>
      <c r="I105" s="81">
        <f t="shared" si="18"/>
        <v>0</v>
      </c>
      <c r="J105" s="81">
        <f t="shared" si="18"/>
        <v>0</v>
      </c>
      <c r="K105" s="2">
        <f t="shared" si="18"/>
        <v>0</v>
      </c>
    </row>
    <row r="107" ht="12"/>
  </sheetData>
  <sheetProtection formatCells="0" formatColumns="0" formatRows="0" insertColumns="0" insertRows="0" insertHyperlinks="0" deleteColumns="0" deleteRows="0" sort="0" autoFilter="0" pivotTables="0"/>
  <mergeCells count="105">
    <mergeCell ref="A40:E40"/>
    <mergeCell ref="A39:E39"/>
    <mergeCell ref="A37:D37"/>
    <mergeCell ref="A38:D38"/>
    <mergeCell ref="L88:L96"/>
    <mergeCell ref="L100:L101"/>
    <mergeCell ref="A99:E99"/>
    <mergeCell ref="A100:K100"/>
    <mergeCell ref="A101:E101"/>
    <mergeCell ref="A87:E87"/>
    <mergeCell ref="A102:D102"/>
    <mergeCell ref="A105:E105"/>
    <mergeCell ref="A97:E97"/>
    <mergeCell ref="A98:K98"/>
    <mergeCell ref="A92:E92"/>
    <mergeCell ref="A93:C93"/>
    <mergeCell ref="A94:C94"/>
    <mergeCell ref="A95:E95"/>
    <mergeCell ref="A96:E96"/>
    <mergeCell ref="A104:E104"/>
    <mergeCell ref="A85:E85"/>
    <mergeCell ref="A86:E86"/>
    <mergeCell ref="A88:A90"/>
    <mergeCell ref="B88:E88"/>
    <mergeCell ref="B89:E89"/>
    <mergeCell ref="B90:E90"/>
    <mergeCell ref="A63:E63"/>
    <mergeCell ref="A64:E64"/>
    <mergeCell ref="A65:E65"/>
    <mergeCell ref="A67:E67"/>
    <mergeCell ref="A81:A83"/>
    <mergeCell ref="B81:E81"/>
    <mergeCell ref="B82:E82"/>
    <mergeCell ref="B83:E83"/>
    <mergeCell ref="A58:A62"/>
    <mergeCell ref="B58:E58"/>
    <mergeCell ref="B59:E59"/>
    <mergeCell ref="B60:E60"/>
    <mergeCell ref="B61:E61"/>
    <mergeCell ref="B62:E62"/>
    <mergeCell ref="A53:A57"/>
    <mergeCell ref="B53:E53"/>
    <mergeCell ref="B54:E54"/>
    <mergeCell ref="B55:E55"/>
    <mergeCell ref="B56:E56"/>
    <mergeCell ref="B57:E57"/>
    <mergeCell ref="A48:A52"/>
    <mergeCell ref="B48:E48"/>
    <mergeCell ref="B49:E49"/>
    <mergeCell ref="B50:E50"/>
    <mergeCell ref="B51:E51"/>
    <mergeCell ref="B52:E52"/>
    <mergeCell ref="A41:K41"/>
    <mergeCell ref="A42:E42"/>
    <mergeCell ref="A43:A47"/>
    <mergeCell ref="B43:E43"/>
    <mergeCell ref="B44:E44"/>
    <mergeCell ref="B45:E45"/>
    <mergeCell ref="B46:E46"/>
    <mergeCell ref="B47:E47"/>
    <mergeCell ref="A36:D36"/>
    <mergeCell ref="A26:C26"/>
    <mergeCell ref="A27:C27"/>
    <mergeCell ref="A29:C29"/>
    <mergeCell ref="A30:C30"/>
    <mergeCell ref="A31:C31"/>
    <mergeCell ref="A32:C32"/>
    <mergeCell ref="A28:C28"/>
    <mergeCell ref="A33:C33"/>
    <mergeCell ref="B1:K1"/>
    <mergeCell ref="B2:K2"/>
    <mergeCell ref="B3:K3"/>
    <mergeCell ref="B4:K4"/>
    <mergeCell ref="A22:C22"/>
    <mergeCell ref="A23:C23"/>
    <mergeCell ref="A24:C24"/>
    <mergeCell ref="A25:C25"/>
    <mergeCell ref="A103:E103"/>
    <mergeCell ref="A68:A70"/>
    <mergeCell ref="B70:E70"/>
    <mergeCell ref="A91:E91"/>
    <mergeCell ref="B68:B69"/>
    <mergeCell ref="C69:E69"/>
    <mergeCell ref="C68:E68"/>
    <mergeCell ref="A75:E75"/>
    <mergeCell ref="A84:E84"/>
    <mergeCell ref="K68:K69"/>
    <mergeCell ref="K71:K74"/>
    <mergeCell ref="B71:E71"/>
    <mergeCell ref="B72:E72"/>
    <mergeCell ref="A71:A74"/>
    <mergeCell ref="B73:E73"/>
    <mergeCell ref="B74:E74"/>
    <mergeCell ref="K81:K83"/>
    <mergeCell ref="B79:E79"/>
    <mergeCell ref="A34:C34"/>
    <mergeCell ref="K79:K80"/>
    <mergeCell ref="A76:A78"/>
    <mergeCell ref="B76:E76"/>
    <mergeCell ref="B77:E77"/>
    <mergeCell ref="B78:E78"/>
    <mergeCell ref="K76:K78"/>
    <mergeCell ref="A79:A80"/>
    <mergeCell ref="B80:E80"/>
    <mergeCell ref="A35:E35"/>
  </mergeCells>
  <printOptions/>
  <pageMargins left="0.24" right="0.55" top="0.26" bottom="0.22" header="0.29" footer="0.5"/>
  <pageSetup fitToHeight="1" fitToWidth="1" horizontalDpi="1200" verticalDpi="1200" orientation="portrait" scale="7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6:G49"/>
  <sheetViews>
    <sheetView zoomScalePageLayoutView="0" workbookViewId="0" topLeftCell="A1">
      <selection activeCell="P32" sqref="P32"/>
    </sheetView>
  </sheetViews>
  <sheetFormatPr defaultColWidth="9.140625" defaultRowHeight="12.75"/>
  <sheetData>
    <row r="46" spans="1:7" ht="12.75">
      <c r="A46" s="116" t="s">
        <v>52</v>
      </c>
      <c r="G46" s="117" t="s">
        <v>53</v>
      </c>
    </row>
    <row r="48" spans="1:7" ht="12.75">
      <c r="A48" s="366" t="s">
        <v>54</v>
      </c>
      <c r="B48" s="367"/>
      <c r="C48" s="367"/>
      <c r="D48" s="367"/>
      <c r="E48" s="367"/>
      <c r="G48" s="117" t="s">
        <v>55</v>
      </c>
    </row>
    <row r="49" spans="1:5" ht="12.75">
      <c r="A49" s="367"/>
      <c r="B49" s="367"/>
      <c r="C49" s="367"/>
      <c r="D49" s="367"/>
      <c r="E49" s="367"/>
    </row>
  </sheetData>
  <sheetProtection/>
  <mergeCells count="1">
    <mergeCell ref="A48:E49"/>
  </mergeCells>
  <hyperlinks>
    <hyperlink ref="G46" r:id="rId1" display=" www.tc.edu/osp/tcadmininfo.htm"/>
    <hyperlink ref="G48" r:id="rId2" display="http://www.tc.edu/osp/sponsor_forms.htm"/>
  </hyperlinks>
  <printOptions/>
  <pageMargins left="0.7" right="0.7" top="0.75" bottom="0.75" header="0.3" footer="0.3"/>
  <pageSetup horizontalDpi="600" verticalDpi="600" orientation="portrait"/>
  <legacyDrawing r:id="rId4"/>
  <oleObjects>
    <oleObject progId="Word.Document.8" shapeId="101208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Teachers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naseem</dc:creator>
  <cp:keywords/>
  <dc:description/>
  <cp:lastModifiedBy>Eileen Hawley Nigro</cp:lastModifiedBy>
  <cp:lastPrinted>2019-09-18T15:56:56Z</cp:lastPrinted>
  <dcterms:created xsi:type="dcterms:W3CDTF">2003-06-18T16:47:25Z</dcterms:created>
  <dcterms:modified xsi:type="dcterms:W3CDTF">2024-05-10T14:39:09Z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